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9555" windowHeight="6225" activeTab="9"/>
  </bookViews>
  <sheets>
    <sheet name="SEZ 1 L" sheetId="4" r:id="rId1"/>
    <sheet name="SEZ 1 P" sheetId="3" r:id="rId2"/>
    <sheet name="SEZ 2 L" sheetId="6" r:id="rId3"/>
    <sheet name="SEZ 2 P" sheetId="5" r:id="rId4"/>
    <sheet name="SEZ 3 L" sheetId="8" r:id="rId5"/>
    <sheet name="SEZ 3 P" sheetId="7" r:id="rId6"/>
    <sheet name="SEZ 4 L" sheetId="10" r:id="rId7"/>
    <sheet name="SEZ 4 P" sheetId="9" r:id="rId8"/>
    <sheet name="TOT L" sheetId="2" r:id="rId9"/>
    <sheet name="TOT P" sheetId="1" r:id="rId10"/>
  </sheets>
  <calcPr calcId="144525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10" i="1"/>
  <c r="F10" i="1"/>
  <c r="G10" i="1"/>
  <c r="H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I10" i="1"/>
  <c r="J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R10" i="1"/>
  <c r="S10" i="1"/>
  <c r="O11" i="1"/>
  <c r="P11" i="1"/>
  <c r="O12" i="1"/>
  <c r="P12" i="1"/>
  <c r="O13" i="1"/>
  <c r="P13" i="1"/>
  <c r="O14" i="1"/>
  <c r="P14" i="1"/>
  <c r="O15" i="1"/>
  <c r="P15" i="1"/>
  <c r="O16" i="1"/>
  <c r="T16" i="1" s="1"/>
  <c r="P16" i="1"/>
  <c r="O17" i="1"/>
  <c r="P17" i="1"/>
  <c r="T17" i="1" s="1"/>
  <c r="O18" i="1"/>
  <c r="P18" i="1"/>
  <c r="O19" i="1"/>
  <c r="P19" i="1"/>
  <c r="O20" i="1"/>
  <c r="P20" i="1"/>
  <c r="O21" i="1"/>
  <c r="P21" i="1"/>
  <c r="T21" i="1" s="1"/>
  <c r="O22" i="1"/>
  <c r="T22" i="1" s="1"/>
  <c r="P22" i="1"/>
  <c r="O23" i="1"/>
  <c r="P23" i="1"/>
  <c r="O24" i="1"/>
  <c r="T24" i="1" s="1"/>
  <c r="P24" i="1"/>
  <c r="O25" i="1"/>
  <c r="P25" i="1"/>
  <c r="O26" i="1"/>
  <c r="P26" i="1"/>
  <c r="O27" i="1"/>
  <c r="P27" i="1"/>
  <c r="P10" i="1"/>
  <c r="Q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0" i="1"/>
  <c r="T12" i="1"/>
  <c r="T2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M10" i="1"/>
  <c r="L10" i="1"/>
  <c r="T11" i="1"/>
  <c r="T13" i="1"/>
  <c r="T15" i="1"/>
  <c r="T19" i="1"/>
  <c r="T23" i="1"/>
  <c r="K10" i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14" i="1"/>
  <c r="T18" i="1"/>
  <c r="T26" i="1"/>
  <c r="T9" i="1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L23" i="2"/>
  <c r="L22" i="2"/>
  <c r="L21" i="2"/>
  <c r="L20" i="2"/>
  <c r="L19" i="2"/>
  <c r="L18" i="2"/>
  <c r="L13" i="2"/>
  <c r="L12" i="2"/>
  <c r="L11" i="2"/>
  <c r="G15" i="2"/>
  <c r="G16" i="2"/>
  <c r="G17" i="2"/>
  <c r="G18" i="2"/>
  <c r="G19" i="2"/>
  <c r="G20" i="2"/>
  <c r="G21" i="2"/>
  <c r="G22" i="2"/>
  <c r="G14" i="2"/>
  <c r="G13" i="2"/>
  <c r="G10" i="2"/>
  <c r="G11" i="2"/>
  <c r="G12" i="2"/>
  <c r="G9" i="2"/>
  <c r="G8" i="2"/>
  <c r="G25" i="2"/>
  <c r="K8" i="10"/>
  <c r="K8" i="8"/>
  <c r="L24" i="8"/>
  <c r="L19" i="8"/>
  <c r="L14" i="8"/>
  <c r="G25" i="8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E29" i="7"/>
  <c r="N10" i="4"/>
  <c r="O26" i="4"/>
  <c r="O21" i="4"/>
  <c r="O16" i="4"/>
  <c r="J27" i="4"/>
  <c r="E29" i="3"/>
  <c r="T29" i="3" s="1"/>
  <c r="F29" i="3"/>
  <c r="L29" i="3"/>
  <c r="M29" i="3"/>
  <c r="N29" i="3"/>
  <c r="O29" i="3"/>
  <c r="P29" i="3"/>
  <c r="Q29" i="3"/>
  <c r="R29" i="3"/>
  <c r="S29" i="3"/>
  <c r="I29" i="3"/>
  <c r="J29" i="3"/>
  <c r="K29" i="3"/>
  <c r="H29" i="3"/>
  <c r="G29" i="3"/>
  <c r="L24" i="10"/>
  <c r="L14" i="10"/>
  <c r="G25" i="10"/>
  <c r="E29" i="5"/>
  <c r="T29" i="5" s="1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L9" i="6"/>
  <c r="M25" i="6"/>
  <c r="M20" i="6"/>
  <c r="M15" i="6"/>
  <c r="H26" i="6"/>
  <c r="T27" i="1" l="1"/>
  <c r="T25" i="1"/>
  <c r="T10" i="1"/>
  <c r="E28" i="1"/>
  <c r="J28" i="1"/>
  <c r="R28" i="1"/>
  <c r="N28" i="1"/>
  <c r="P28" i="1"/>
  <c r="L28" i="1"/>
  <c r="H28" i="1"/>
  <c r="F28" i="1"/>
  <c r="G28" i="1"/>
  <c r="S28" i="1"/>
  <c r="Q28" i="1"/>
  <c r="O28" i="1"/>
  <c r="M28" i="1"/>
  <c r="K28" i="1"/>
  <c r="I28" i="1"/>
  <c r="G24" i="2"/>
  <c r="E28" i="9"/>
  <c r="F28" i="9"/>
  <c r="L28" i="9"/>
  <c r="M28" i="9"/>
  <c r="N28" i="9"/>
  <c r="O28" i="9"/>
  <c r="P28" i="9"/>
  <c r="Q28" i="9"/>
  <c r="R28" i="9"/>
  <c r="S28" i="9"/>
  <c r="T28" i="9" s="1"/>
  <c r="W28" i="1" s="1"/>
  <c r="K28" i="9"/>
  <c r="G28" i="9"/>
  <c r="H28" i="9"/>
  <c r="I28" i="9"/>
  <c r="J28" i="9"/>
  <c r="T28" i="1" l="1"/>
</calcChain>
</file>

<file path=xl/sharedStrings.xml><?xml version="1.0" encoding="utf-8"?>
<sst xmlns="http://schemas.openxmlformats.org/spreadsheetml/2006/main" count="405" uniqueCount="72">
  <si>
    <t>NUMERO CANDIDATO</t>
  </si>
  <si>
    <t>LISTA 1</t>
  </si>
  <si>
    <t xml:space="preserve">                         </t>
  </si>
  <si>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</si>
  <si>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</si>
  <si>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</si>
  <si>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</si>
  <si>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</si>
  <si>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</si>
  <si>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</si>
  <si>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</si>
  <si>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</si>
  <si>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LISTA 11</t>
  </si>
  <si>
    <t>LISTA 12</t>
  </si>
  <si>
    <t>LISTA 13</t>
  </si>
  <si>
    <t xml:space="preserve">LISTA 14 </t>
  </si>
  <si>
    <t>LISTA 15</t>
  </si>
  <si>
    <t>TOTALE</t>
  </si>
  <si>
    <t xml:space="preserve">              VOTI 
       PREFERENZA
</t>
  </si>
  <si>
    <t xml:space="preserve">             VOTI 
       PREFERENZA</t>
  </si>
  <si>
    <t>TOTALE PREFERENZE SEZIONE 1 - 2 - 3 - 4 PARLAMENTO EUROPEO</t>
  </si>
  <si>
    <t xml:space="preserve">  TOTALE</t>
  </si>
  <si>
    <t>N. LISTA</t>
  </si>
  <si>
    <t>DENOMINAZIONE</t>
  </si>
  <si>
    <t>VALIDI</t>
  </si>
  <si>
    <t>CONTESTATI E NON                                                        ATTRIBUITI</t>
  </si>
  <si>
    <t>PARTITO ANIMALISTA</t>
  </si>
  <si>
    <t>EUROPA VERDE</t>
  </si>
  <si>
    <t>PARTITO DEMOCRATICO SIAMO EUROPEI</t>
  </si>
  <si>
    <t>FORZA ITALIA PER CAMBIARE L'EUROPA</t>
  </si>
  <si>
    <t xml:space="preserve">  +   EUROPA ITALIA IN COMUNE</t>
  </si>
  <si>
    <t>FORZA NUOVA</t>
  </si>
  <si>
    <t>LEGA SALVINI PREMIER</t>
  </si>
  <si>
    <t>LA SINISTRA</t>
  </si>
  <si>
    <t>PARTITO PIRATA</t>
  </si>
  <si>
    <t>CASAPOUND ITALIA DESTRE UNITE</t>
  </si>
  <si>
    <t>MOVIMENTO 5 STELLE</t>
  </si>
  <si>
    <t>PARTITO COMUNISTA</t>
  </si>
  <si>
    <t>GIORGIA MELONI FRATELLI D'ITALIA</t>
  </si>
  <si>
    <t>POPOLARI PER L'ITALIA</t>
  </si>
  <si>
    <t>IL POPOLO DELLA FAMIGLIA</t>
  </si>
  <si>
    <t>Totale Voti validi N.</t>
  </si>
  <si>
    <t>FEMMINE</t>
  </si>
  <si>
    <t xml:space="preserve">MASCHI </t>
  </si>
  <si>
    <t>VOTANTI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</si>
  <si>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  RIEPILOGO</t>
    </r>
  </si>
  <si>
    <t>Voti Validi</t>
  </si>
  <si>
    <t>Voti contestati e non attribuiti</t>
  </si>
  <si>
    <t>Schede Bianche</t>
  </si>
  <si>
    <t>Schede Nulle</t>
  </si>
  <si>
    <t>Voti Nulli</t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</si>
  <si>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   N. </t>
    </r>
  </si>
  <si>
    <r>
      <t xml:space="preserve">                    </t>
    </r>
    <r>
      <rPr>
        <b/>
        <sz val="11"/>
        <color theme="1"/>
        <rFont val="Calibri"/>
        <family val="2"/>
        <scheme val="minor"/>
      </rPr>
      <t xml:space="preserve"> N.</t>
    </r>
  </si>
  <si>
    <r>
      <t xml:space="preserve">                   </t>
    </r>
    <r>
      <rPr>
        <b/>
        <sz val="11"/>
        <color theme="1"/>
        <rFont val="Calibri"/>
        <family val="2"/>
        <scheme val="minor"/>
      </rPr>
      <t xml:space="preserve">  N.</t>
    </r>
  </si>
  <si>
    <r>
      <t xml:space="preserve">                     </t>
    </r>
    <r>
      <rPr>
        <b/>
        <sz val="11"/>
        <color theme="1"/>
        <rFont val="Calibri"/>
        <family val="2"/>
        <scheme val="minor"/>
      </rPr>
      <t>N.</t>
    </r>
  </si>
  <si>
    <t xml:space="preserve">                  </t>
  </si>
  <si>
    <t xml:space="preserve">              VOTI</t>
  </si>
  <si>
    <t>A)</t>
  </si>
  <si>
    <t>B)</t>
  </si>
  <si>
    <t>C)</t>
  </si>
  <si>
    <t>D)</t>
  </si>
  <si>
    <t>E)</t>
  </si>
  <si>
    <t>VOTI LISTA SEZIONE 1 - 2 -3 - 4 PARLAMENTO EUROPEO</t>
  </si>
  <si>
    <t>N.B. A+B+C+D DEVE ESSERE UGUALE AL TOTALE DEI VOTANTI</t>
  </si>
  <si>
    <t>SEZIONE 1 TOTALE LISTE</t>
  </si>
  <si>
    <t>SEZIONE 1 TOTALE PREFERENZE</t>
  </si>
  <si>
    <t>SEZIONE 2 TOTALE LISTE</t>
  </si>
  <si>
    <t>SEZIONE 2 TOTALE PREFERENZE</t>
  </si>
  <si>
    <t>SEZIONE 3 TOTALE LISTE</t>
  </si>
  <si>
    <t>SEZIONE 4 TOTALE PREFERENZE</t>
  </si>
  <si>
    <t>SEZIONE 4 TOTALE LISTE</t>
  </si>
  <si>
    <t>LISTA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</si>
</sst>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textRotation="255"/>
    </xf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Alignment="1">
      <alignment textRotation="90"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Border="1"/>
    <xf numFmtId="0" fontId="5" fillId="0" borderId="1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wrapText="1"/>
    </xf>
    <xf numFmtId="0" fontId="10" fillId="0" borderId="0" xfId="0" applyFont="1"/>
    <xf numFmtId="0" fontId="5" fillId="0" borderId="0" xfId="0" applyFont="1"/>
    <xf numFmtId="0" fontId="7" fillId="0" borderId="0" xfId="0" applyFont="1"/>
  </cellXfs>
  <cellStyles count="1">
    <cellStyle name="Normale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numFmt numFmtId="0" formatCode="General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12</xdr:row>
      <xdr:rowOff>238125</xdr:rowOff>
    </xdr:from>
    <xdr:to>
      <xdr:col>13</xdr:col>
      <xdr:colOff>95251</xdr:colOff>
      <xdr:row>16</xdr:row>
      <xdr:rowOff>161925</xdr:rowOff>
    </xdr:to>
    <xdr:sp macro="" textlink="">
      <xdr:nvSpPr>
        <xdr:cNvPr id="3" name="Parentesi graffa aperta 2"/>
        <xdr:cNvSpPr/>
      </xdr:nvSpPr>
      <xdr:spPr>
        <a:xfrm>
          <a:off x="9582150" y="2419350"/>
          <a:ext cx="590551" cy="1028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11</xdr:row>
      <xdr:rowOff>238125</xdr:rowOff>
    </xdr:from>
    <xdr:to>
      <xdr:col>11</xdr:col>
      <xdr:colOff>95251</xdr:colOff>
      <xdr:row>15</xdr:row>
      <xdr:rowOff>161925</xdr:rowOff>
    </xdr:to>
    <xdr:sp macro="" textlink="">
      <xdr:nvSpPr>
        <xdr:cNvPr id="3" name="Parentesi graffa aperta 2"/>
        <xdr:cNvSpPr/>
      </xdr:nvSpPr>
      <xdr:spPr>
        <a:xfrm>
          <a:off x="9582150" y="2419350"/>
          <a:ext cx="590551" cy="1028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10</xdr:row>
      <xdr:rowOff>238125</xdr:rowOff>
    </xdr:from>
    <xdr:to>
      <xdr:col>10</xdr:col>
      <xdr:colOff>95251</xdr:colOff>
      <xdr:row>14</xdr:row>
      <xdr:rowOff>161925</xdr:rowOff>
    </xdr:to>
    <xdr:sp macro="" textlink="">
      <xdr:nvSpPr>
        <xdr:cNvPr id="3" name="Parentesi graffa aperta 2"/>
        <xdr:cNvSpPr/>
      </xdr:nvSpPr>
      <xdr:spPr>
        <a:xfrm>
          <a:off x="9582150" y="2419350"/>
          <a:ext cx="590551" cy="1028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10</xdr:row>
      <xdr:rowOff>238125</xdr:rowOff>
    </xdr:from>
    <xdr:to>
      <xdr:col>10</xdr:col>
      <xdr:colOff>95251</xdr:colOff>
      <xdr:row>14</xdr:row>
      <xdr:rowOff>161925</xdr:rowOff>
    </xdr:to>
    <xdr:sp macro="" textlink="">
      <xdr:nvSpPr>
        <xdr:cNvPr id="3" name="Parentesi graffa aperta 2"/>
        <xdr:cNvSpPr/>
      </xdr:nvSpPr>
      <xdr:spPr>
        <a:xfrm>
          <a:off x="9582150" y="2419350"/>
          <a:ext cx="590551" cy="1028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9</xdr:row>
      <xdr:rowOff>238125</xdr:rowOff>
    </xdr:from>
    <xdr:to>
      <xdr:col>10</xdr:col>
      <xdr:colOff>95251</xdr:colOff>
      <xdr:row>13</xdr:row>
      <xdr:rowOff>161925</xdr:rowOff>
    </xdr:to>
    <xdr:sp macro="" textlink="">
      <xdr:nvSpPr>
        <xdr:cNvPr id="3" name="Parentesi graffa aperta 2"/>
        <xdr:cNvSpPr/>
      </xdr:nvSpPr>
      <xdr:spPr>
        <a:xfrm>
          <a:off x="9582150" y="2343150"/>
          <a:ext cx="333376" cy="1028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ables/table1.xml><?xml version="1.0" encoding="utf-8"?>
<table xmlns="http://schemas.openxmlformats.org/spreadsheetml/2006/main" id="13" name="Tabella214" displayName="Tabella214" ref="H10:K28" totalsRowShown="0">
  <autoFilter ref="H10:K28"/>
  <tableColumns count="4">
    <tableColumn id="1" name="N. LISTA"/>
    <tableColumn id="2" name="DENOMINAZIONE"/>
    <tableColumn id="3" name="VALIDI"/>
    <tableColumn id="4" name="CONTESTATI E NON                                                        ATTRIBUITI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1" name="Tabella1" displayName="Tabella1" ref="D8:T28" totalsRowShown="0" headerRowDxfId="8">
  <autoFilter ref="D8:T28"/>
  <tableColumns count="17">
    <tableColumn id="1" name="                         "/>
    <tableColumn id="2" name="LISTA 1"/>
    <tableColumn id="3" name="LISTA 2"/>
    <tableColumn id="4" name="LISTA 3"/>
    <tableColumn id="5" name="LISTA 4"/>
    <tableColumn id="6" name="LISTA 5"/>
    <tableColumn id="7" name="LISTA 6"/>
    <tableColumn id="8" name="LISTA 7"/>
    <tableColumn id="9" name="LISTA 8"/>
    <tableColumn id="10" name="LISTA 9"/>
    <tableColumn id="11" name="LISTA 10"/>
    <tableColumn id="12" name="LISTA 11"/>
    <tableColumn id="13" name="LISTA 12"/>
    <tableColumn id="14" name="LISTA 13"/>
    <tableColumn id="15" name="LISTA 14 "/>
    <tableColumn id="16" name="LISTA 15"/>
    <tableColumn id="17" name="LISTA 16" dataDxfId="2">
      <calculatedColumnFormula>SUM(E9:S9)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4" name="Tabella15" displayName="Tabella15" ref="D9:T29" totalsRowShown="0" headerRowDxfId="10">
  <autoFilter ref="D9:T29"/>
  <tableColumns count="17">
    <tableColumn id="1" name="                         "/>
    <tableColumn id="2" name="LISTA 1"/>
    <tableColumn id="3" name="LISTA 2"/>
    <tableColumn id="4" name="LISTA 3"/>
    <tableColumn id="5" name="LISTA 4"/>
    <tableColumn id="6" name="LISTA 5"/>
    <tableColumn id="7" name="LISTA 6"/>
    <tableColumn id="8" name="LISTA 7"/>
    <tableColumn id="9" name="LISTA 8"/>
    <tableColumn id="10" name="LISTA 9"/>
    <tableColumn id="11" name="LISTA 10"/>
    <tableColumn id="12" name="LISTA 11"/>
    <tableColumn id="13" name="LISTA 12"/>
    <tableColumn id="14" name="LISTA 13"/>
    <tableColumn id="15" name="LISTA 14 "/>
    <tableColumn id="16" name="LISTA 15"/>
    <tableColumn id="17" name="LISTA 16" dataDxfId="3">
      <calculatedColumnFormula>SUM(Tabella15[[#This Row],[LISTA 1]:[LISTA 15]])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6" name="Tabella217" displayName="Tabella217" ref="F9:I27" totalsRowShown="0">
  <autoFilter ref="F9:I27"/>
  <tableColumns count="4">
    <tableColumn id="1" name="N. LISTA"/>
    <tableColumn id="2" name="DENOMINAZIONE"/>
    <tableColumn id="3" name="VALIDI"/>
    <tableColumn id="4" name="CONTESTATI E NON                                                        ATTRIBUITI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14" name="Tabella115" displayName="Tabella115" ref="D9:T29" totalsRowShown="0" headerRowDxfId="9">
  <autoFilter ref="D9:T29"/>
  <tableColumns count="17">
    <tableColumn id="1" name="                         "/>
    <tableColumn id="2" name="LISTA 1"/>
    <tableColumn id="3" name="LISTA 2"/>
    <tableColumn id="4" name="LISTA 3"/>
    <tableColumn id="5" name="LISTA 4"/>
    <tableColumn id="6" name="LISTA 5"/>
    <tableColumn id="7" name="LISTA 6"/>
    <tableColumn id="8" name="LISTA 7"/>
    <tableColumn id="9" name="LISTA 8"/>
    <tableColumn id="10" name="LISTA 9"/>
    <tableColumn id="11" name="LISTA 10"/>
    <tableColumn id="12" name="LISTA 11"/>
    <tableColumn id="13" name="LISTA 12"/>
    <tableColumn id="14" name="LISTA 13"/>
    <tableColumn id="15" name="LISTA 14 "/>
    <tableColumn id="16" name="LISTA 15"/>
    <tableColumn id="17" name="LISTA 16" dataDxfId="4">
      <calculatedColumnFormula>SUM(Tabella115[[#This Row],[LISTA 1]:[LISTA 15]])</calculatedColumnFormula>
    </tableColumn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9" name="Tabella220" displayName="Tabella220" ref="E8:H26" totalsRowShown="0">
  <autoFilter ref="E8:H26"/>
  <tableColumns count="4">
    <tableColumn id="1" name="N. LISTA"/>
    <tableColumn id="2" name="DENOMINAZIONE"/>
    <tableColumn id="3" name="VALIDI"/>
    <tableColumn id="4" name="CONTESTATI E NON                                                        ATTRIBUITI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7" name="Tabella118" displayName="Tabella118" ref="D9:T29" totalsRowShown="0" headerRowDxfId="6">
  <autoFilter ref="D9:T29"/>
  <tableColumns count="17">
    <tableColumn id="1" name="                         "/>
    <tableColumn id="2" name="LISTA 1"/>
    <tableColumn id="3" name="LISTA 2"/>
    <tableColumn id="4" name="LISTA 3"/>
    <tableColumn id="5" name="LISTA 4"/>
    <tableColumn id="6" name="LISTA 5"/>
    <tableColumn id="7" name="LISTA 6"/>
    <tableColumn id="8" name="LISTA 7"/>
    <tableColumn id="9" name="LISTA 8"/>
    <tableColumn id="10" name="LISTA 9"/>
    <tableColumn id="11" name="LISTA 10"/>
    <tableColumn id="12" name="LISTA 11"/>
    <tableColumn id="13" name="LISTA 12"/>
    <tableColumn id="14" name="LISTA 13"/>
    <tableColumn id="15" name="LISTA 14 "/>
    <tableColumn id="16" name="LISTA 15"/>
    <tableColumn id="17" name="LISTA 16" dataDxfId="0">
      <calculatedColumnFormula>SUM(E10:S10)</calculatedColumnFormula>
    </tableColumn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22" name="Tabella223" displayName="Tabella223" ref="E8:H26" totalsRowShown="0">
  <autoFilter ref="E8:H26"/>
  <tableColumns count="4">
    <tableColumn id="1" name="N. LISTA"/>
    <tableColumn id="2" name="DENOMINAZIONE"/>
    <tableColumn id="3" name="VALIDI"/>
    <tableColumn id="4" name="CONTESTATI E NON                                                        ATTRIBUITI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20" name="Tabella121" displayName="Tabella121" ref="D8:T28" totalsRowShown="0" headerRowDxfId="5">
  <autoFilter ref="D8:T28"/>
  <tableColumns count="17">
    <tableColumn id="1" name="                         "/>
    <tableColumn id="2" name="LISTA 1"/>
    <tableColumn id="3" name="LISTA 2"/>
    <tableColumn id="4" name="LISTA 3"/>
    <tableColumn id="5" name="LISTA 4"/>
    <tableColumn id="6" name="LISTA 5"/>
    <tableColumn id="7" name="LISTA 6"/>
    <tableColumn id="8" name="LISTA 7"/>
    <tableColumn id="9" name="LISTA 8"/>
    <tableColumn id="10" name="LISTA 9"/>
    <tableColumn id="11" name="LISTA 10"/>
    <tableColumn id="12" name="LISTA 11"/>
    <tableColumn id="13" name="LISTA 12"/>
    <tableColumn id="14" name="LISTA 13"/>
    <tableColumn id="15" name="LISTA 14 "/>
    <tableColumn id="16" name="LISTA 15"/>
    <tableColumn id="17" name="LISTA 16" dataDxfId="1">
      <calculatedColumnFormula>SUM(E9:S9)</calculatedColumnFormula>
    </tableColumn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2" name="Tabella2" displayName="Tabella2" ref="E7:H25" totalsRowShown="0">
  <autoFilter ref="E7:H25"/>
  <tableColumns count="4">
    <tableColumn id="1" name="N. LISTA"/>
    <tableColumn id="2" name="DENOMINAZIONE"/>
    <tableColumn id="3" name="VALIDI" dataDxfId="7">
      <calculatedColumnFormula>'SEZ 1 L'!J12+'SEZ 2 L'!H11+'SEZ 3 L'!G10+'SEZ 4 L'!G10</calculatedColumnFormula>
    </tableColumn>
    <tableColumn id="4" name="CONTESTATI E NON                                                        ATTRIBUITI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P32"/>
  <sheetViews>
    <sheetView topLeftCell="C4" workbookViewId="0">
      <selection activeCell="N10" sqref="N10"/>
    </sheetView>
  </sheetViews>
  <sheetFormatPr defaultRowHeight="15" x14ac:dyDescent="0.25"/>
  <cols>
    <col min="8" max="8" width="14.28515625" customWidth="1"/>
    <col min="9" max="9" width="47.140625" customWidth="1"/>
    <col min="10" max="10" width="11.42578125" customWidth="1"/>
    <col min="11" max="11" width="17" customWidth="1"/>
    <col min="13" max="13" width="15.5703125" customWidth="1"/>
    <col min="14" max="14" width="11.85546875" customWidth="1"/>
    <col min="15" max="15" width="11.5703125" customWidth="1"/>
  </cols>
  <sheetData>
    <row r="4" spans="8:15" ht="21" x14ac:dyDescent="0.35">
      <c r="I4" s="20" t="s">
        <v>64</v>
      </c>
    </row>
    <row r="8" spans="8:15" x14ac:dyDescent="0.25">
      <c r="J8" s="13" t="s">
        <v>55</v>
      </c>
    </row>
    <row r="9" spans="8:15" ht="18.75" x14ac:dyDescent="0.3">
      <c r="J9" s="14" t="s">
        <v>56</v>
      </c>
      <c r="K9" s="9"/>
    </row>
    <row r="10" spans="8:15" ht="26.25" x14ac:dyDescent="0.25">
      <c r="H10" t="s">
        <v>22</v>
      </c>
      <c r="I10" t="s">
        <v>23</v>
      </c>
      <c r="J10" t="s">
        <v>24</v>
      </c>
      <c r="K10" s="8" t="s">
        <v>25</v>
      </c>
      <c r="N10" t="str">
        <f>IF(O16=O26,"BENE","RICONTROLLA")</f>
        <v>BENE</v>
      </c>
    </row>
    <row r="11" spans="8:15" x14ac:dyDescent="0.25">
      <c r="H11">
        <v>1</v>
      </c>
      <c r="I11" t="s">
        <v>26</v>
      </c>
      <c r="J11">
        <v>6</v>
      </c>
    </row>
    <row r="12" spans="8:15" ht="18.75" x14ac:dyDescent="0.3">
      <c r="H12">
        <v>2</v>
      </c>
      <c r="I12" t="s">
        <v>27</v>
      </c>
      <c r="J12">
        <v>7</v>
      </c>
      <c r="N12" s="11" t="s">
        <v>45</v>
      </c>
    </row>
    <row r="13" spans="8:15" x14ac:dyDescent="0.25">
      <c r="H13">
        <v>3</v>
      </c>
      <c r="I13" t="s">
        <v>28</v>
      </c>
      <c r="J13">
        <v>145</v>
      </c>
    </row>
    <row r="14" spans="8:15" x14ac:dyDescent="0.25">
      <c r="H14">
        <v>4</v>
      </c>
      <c r="I14" t="s">
        <v>29</v>
      </c>
      <c r="J14">
        <v>40</v>
      </c>
      <c r="N14" t="s">
        <v>43</v>
      </c>
      <c r="O14" s="9">
        <v>286</v>
      </c>
    </row>
    <row r="15" spans="8:15" x14ac:dyDescent="0.25">
      <c r="H15">
        <v>5</v>
      </c>
      <c r="I15" t="s">
        <v>30</v>
      </c>
      <c r="J15">
        <v>11</v>
      </c>
      <c r="M15" s="10" t="s">
        <v>44</v>
      </c>
      <c r="N15" t="s">
        <v>42</v>
      </c>
      <c r="O15" s="9">
        <v>321</v>
      </c>
    </row>
    <row r="16" spans="8:15" x14ac:dyDescent="0.25">
      <c r="H16">
        <v>6</v>
      </c>
      <c r="I16" t="s">
        <v>31</v>
      </c>
      <c r="J16">
        <v>2</v>
      </c>
      <c r="N16" s="11" t="s">
        <v>17</v>
      </c>
      <c r="O16" s="9">
        <f>SUM(O14:O15)</f>
        <v>607</v>
      </c>
    </row>
    <row r="17" spans="8:16" x14ac:dyDescent="0.25">
      <c r="H17">
        <v>7</v>
      </c>
      <c r="I17" t="s">
        <v>32</v>
      </c>
      <c r="J17">
        <v>165</v>
      </c>
    </row>
    <row r="18" spans="8:16" x14ac:dyDescent="0.25">
      <c r="H18">
        <v>8</v>
      </c>
      <c r="I18" t="s">
        <v>33</v>
      </c>
      <c r="J18">
        <v>6</v>
      </c>
    </row>
    <row r="19" spans="8:16" x14ac:dyDescent="0.25">
      <c r="H19">
        <v>9</v>
      </c>
      <c r="I19" t="s">
        <v>34</v>
      </c>
      <c r="J19">
        <v>0</v>
      </c>
    </row>
    <row r="20" spans="8:16" x14ac:dyDescent="0.25">
      <c r="H20">
        <v>10</v>
      </c>
      <c r="I20" t="s">
        <v>35</v>
      </c>
      <c r="J20">
        <v>1</v>
      </c>
    </row>
    <row r="21" spans="8:16" x14ac:dyDescent="0.25">
      <c r="H21">
        <v>11</v>
      </c>
      <c r="I21" t="s">
        <v>36</v>
      </c>
      <c r="J21">
        <v>131</v>
      </c>
      <c r="M21" t="s">
        <v>46</v>
      </c>
      <c r="N21" t="s">
        <v>51</v>
      </c>
      <c r="O21" s="9">
        <f>J27</f>
        <v>551</v>
      </c>
      <c r="P21" s="15" t="s">
        <v>57</v>
      </c>
    </row>
    <row r="22" spans="8:16" ht="24.75" x14ac:dyDescent="0.25">
      <c r="H22">
        <v>12</v>
      </c>
      <c r="I22" t="s">
        <v>37</v>
      </c>
      <c r="J22">
        <v>9</v>
      </c>
      <c r="M22" s="12" t="s">
        <v>47</v>
      </c>
      <c r="N22" t="s">
        <v>52</v>
      </c>
      <c r="O22" s="9">
        <v>0</v>
      </c>
      <c r="P22" s="11" t="s">
        <v>58</v>
      </c>
    </row>
    <row r="23" spans="8:16" x14ac:dyDescent="0.25">
      <c r="H23">
        <v>13</v>
      </c>
      <c r="I23" t="s">
        <v>38</v>
      </c>
      <c r="J23">
        <v>25</v>
      </c>
      <c r="M23" t="s">
        <v>48</v>
      </c>
      <c r="N23" t="s">
        <v>53</v>
      </c>
      <c r="O23" s="9">
        <v>41</v>
      </c>
      <c r="P23" s="11" t="s">
        <v>59</v>
      </c>
    </row>
    <row r="24" spans="8:16" x14ac:dyDescent="0.25">
      <c r="H24">
        <v>14</v>
      </c>
      <c r="I24" t="s">
        <v>39</v>
      </c>
      <c r="J24">
        <v>2</v>
      </c>
      <c r="M24" t="s">
        <v>49</v>
      </c>
      <c r="N24" t="s">
        <v>52</v>
      </c>
      <c r="O24" s="9">
        <v>15</v>
      </c>
      <c r="P24" s="11" t="s">
        <v>60</v>
      </c>
    </row>
    <row r="25" spans="8:16" x14ac:dyDescent="0.25">
      <c r="H25">
        <v>15</v>
      </c>
      <c r="I25" t="s">
        <v>40</v>
      </c>
      <c r="J25">
        <v>1</v>
      </c>
      <c r="M25" t="s">
        <v>50</v>
      </c>
      <c r="N25" t="s">
        <v>53</v>
      </c>
      <c r="O25" s="9">
        <v>0</v>
      </c>
      <c r="P25" s="11" t="s">
        <v>61</v>
      </c>
    </row>
    <row r="26" spans="8:16" ht="15.75" x14ac:dyDescent="0.25">
      <c r="M26" s="6" t="s">
        <v>17</v>
      </c>
      <c r="N26" t="s">
        <v>54</v>
      </c>
      <c r="O26" s="9">
        <f>SUM(O21:O25)</f>
        <v>607</v>
      </c>
    </row>
    <row r="27" spans="8:16" ht="30" x14ac:dyDescent="0.25">
      <c r="H27" s="17" t="s">
        <v>41</v>
      </c>
      <c r="J27">
        <f>SUBTOTAL(109,J11:J26)</f>
        <v>551</v>
      </c>
    </row>
    <row r="32" spans="8:16" ht="18.75" x14ac:dyDescent="0.3">
      <c r="I32" s="19" t="s">
        <v>63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W28"/>
  <sheetViews>
    <sheetView tabSelected="1" topLeftCell="A4" zoomScale="70" zoomScaleNormal="70" workbookViewId="0">
      <selection activeCell="I31" sqref="I31"/>
    </sheetView>
  </sheetViews>
  <sheetFormatPr defaultRowHeight="15" x14ac:dyDescent="0.25"/>
  <cols>
    <col min="4" max="4" width="11.42578125" customWidth="1"/>
    <col min="5" max="5" width="13.7109375" customWidth="1"/>
    <col min="6" max="6" width="13.42578125" customWidth="1"/>
    <col min="7" max="7" width="12.85546875" customWidth="1"/>
    <col min="8" max="8" width="14.42578125" customWidth="1"/>
    <col min="9" max="9" width="13" customWidth="1"/>
    <col min="10" max="10" width="14.5703125" customWidth="1"/>
    <col min="11" max="11" width="18.5703125" customWidth="1"/>
    <col min="12" max="12" width="12.5703125" customWidth="1"/>
    <col min="13" max="13" width="13.140625" customWidth="1"/>
    <col min="14" max="14" width="16.140625" customWidth="1"/>
    <col min="15" max="15" width="14" customWidth="1"/>
    <col min="16" max="16" width="13.140625" customWidth="1"/>
    <col min="17" max="17" width="14.7109375" customWidth="1"/>
    <col min="18" max="18" width="15" customWidth="1"/>
    <col min="19" max="19" width="14.42578125" customWidth="1"/>
    <col min="20" max="20" width="15.85546875" customWidth="1"/>
  </cols>
  <sheetData>
    <row r="3" spans="4:20" ht="31.5" x14ac:dyDescent="0.5">
      <c r="F3" s="5" t="s">
        <v>20</v>
      </c>
    </row>
    <row r="8" spans="4:20" s="2" customFormat="1" ht="20.25" customHeight="1" x14ac:dyDescent="0.25">
      <c r="D8" s="3" t="s">
        <v>2</v>
      </c>
      <c r="E8" s="3" t="s">
        <v>1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 t="s">
        <v>14</v>
      </c>
      <c r="R8" s="3" t="s">
        <v>15</v>
      </c>
      <c r="S8" s="3" t="s">
        <v>16</v>
      </c>
      <c r="T8" s="2" t="s">
        <v>71</v>
      </c>
    </row>
    <row r="9" spans="4:20" ht="107.25" x14ac:dyDescent="0.25">
      <c r="D9" s="2" t="s">
        <v>0</v>
      </c>
      <c r="E9" s="4" t="s">
        <v>18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19</v>
      </c>
      <c r="O9" s="4" t="s">
        <v>19</v>
      </c>
      <c r="P9" s="4" t="s">
        <v>19</v>
      </c>
      <c r="Q9" s="4" t="s">
        <v>19</v>
      </c>
      <c r="R9" s="4" t="s">
        <v>19</v>
      </c>
      <c r="S9" s="4" t="s">
        <v>19</v>
      </c>
      <c r="T9">
        <f t="shared" ref="T9:T28" si="0">SUM(E9:S9)</f>
        <v>0</v>
      </c>
    </row>
    <row r="10" spans="4:20" ht="21.75" customHeight="1" x14ac:dyDescent="0.25">
      <c r="D10">
        <v>1</v>
      </c>
      <c r="E10">
        <f>Tabella121[[#This Row],[LISTA 1]]+'SEZ 3 P'!E11+'SEZ 2 P'!E11+'SEZ 1 P'!E11</f>
        <v>0</v>
      </c>
      <c r="F10">
        <f>Tabella121[[#This Row],[LISTA 2]]+'SEZ 3 P'!F11+'SEZ 2 P'!F11+'SEZ 1 P'!F11</f>
        <v>2</v>
      </c>
      <c r="G10">
        <f>Tabella121[[#This Row],[LISTA 3]]+'SEZ 3 P'!G11+'SEZ 2 P'!G11+'SEZ 1 P'!G11</f>
        <v>22</v>
      </c>
      <c r="H10">
        <f>Tabella121[[#This Row],[LISTA 4]]+'SEZ 3 P'!H11+'SEZ 2 P'!H11+'SEZ 1 P'!H11</f>
        <v>33</v>
      </c>
      <c r="I10">
        <f>Tabella121[[#This Row],[LISTA 5]]+'SEZ 3 P'!I11+'SEZ 2 P'!I11+'SEZ 1 P'!I11</f>
        <v>0</v>
      </c>
      <c r="J10">
        <f>Tabella121[[#This Row],[LISTA 6]]+'SEZ 3 P'!J11+'SEZ 2 P'!J11+'SEZ 1 P'!J11</f>
        <v>1</v>
      </c>
      <c r="K10">
        <f>Tabella121[[#This Row],[LISTA 7]]+'SEZ 3 P'!K11+'SEZ 2 P'!K11+'SEZ 1 P'!K11</f>
        <v>88</v>
      </c>
      <c r="L10">
        <f>Tabella121[[#This Row],[LISTA 8]]+'SEZ 3 P'!L11+'SEZ 2 P'!L11+'SEZ 1 P'!L11</f>
        <v>4</v>
      </c>
      <c r="M10">
        <f>Tabella121[[#This Row],[LISTA 9]]+'SEZ 3 P'!M11+'SEZ 2 P'!M11+'SEZ 1 P'!M11</f>
        <v>0</v>
      </c>
      <c r="N10">
        <f>Tabella121[[#This Row],[LISTA 10]]+'SEZ 3 P'!N11+'SEZ 2 P'!N11+'SEZ 1 P'!N11</f>
        <v>3</v>
      </c>
      <c r="O10">
        <f>Tabella121[[#This Row],[LISTA 11]]+'SEZ 3 P'!O11+'SEZ 2 P'!O11+'SEZ 1 P'!O11</f>
        <v>5</v>
      </c>
      <c r="P10">
        <f>Tabella121[[#This Row],[LISTA 12]]+'SEZ 3 P'!P11+'SEZ 2 P'!P11+'SEZ 1 P'!P11</f>
        <v>1</v>
      </c>
      <c r="Q10">
        <f>Tabella121[[#This Row],[LISTA 13]]+'SEZ 3 P'!Q11+'SEZ 2 P'!Q11+'SEZ 1 P'!Q11</f>
        <v>17</v>
      </c>
      <c r="R10">
        <f>Tabella121[[#This Row],[LISTA 14 ]]+'SEZ 3 P'!R11+'SEZ 2 P'!R11+'SEZ 1 P'!R11</f>
        <v>0</v>
      </c>
      <c r="S10">
        <f>Tabella121[[#This Row],[LISTA 15]]+'SEZ 3 P'!S11+'SEZ 2 P'!S11+'SEZ 1 P'!S11</f>
        <v>0</v>
      </c>
      <c r="T10">
        <f t="shared" si="0"/>
        <v>176</v>
      </c>
    </row>
    <row r="11" spans="4:20" ht="21.75" customHeight="1" x14ac:dyDescent="0.25">
      <c r="D11">
        <v>2</v>
      </c>
      <c r="E11">
        <f>Tabella121[[#This Row],[LISTA 1]]+'SEZ 3 P'!E12+'SEZ 2 P'!E12+'SEZ 1 P'!E12</f>
        <v>0</v>
      </c>
      <c r="F11">
        <f>Tabella121[[#This Row],[LISTA 2]]+'SEZ 3 P'!F12+'SEZ 2 P'!F12+'SEZ 1 P'!F12</f>
        <v>0</v>
      </c>
      <c r="G11">
        <f>Tabella121[[#This Row],[LISTA 3]]+'SEZ 3 P'!G12+'SEZ 2 P'!G12+'SEZ 1 P'!G12</f>
        <v>47</v>
      </c>
      <c r="H11">
        <f>Tabella121[[#This Row],[LISTA 4]]+'SEZ 3 P'!H12+'SEZ 2 P'!H12+'SEZ 1 P'!H12</f>
        <v>3</v>
      </c>
      <c r="I11">
        <f>Tabella121[[#This Row],[LISTA 5]]+'SEZ 3 P'!I12+'SEZ 2 P'!I12+'SEZ 1 P'!I12</f>
        <v>0</v>
      </c>
      <c r="J11">
        <f>Tabella121[[#This Row],[LISTA 6]]+'SEZ 3 P'!J12+'SEZ 2 P'!J12+'SEZ 1 P'!J12</f>
        <v>0</v>
      </c>
      <c r="K11">
        <f>Tabella121[[#This Row],[LISTA 7]]+'SEZ 3 P'!K12+'SEZ 2 P'!K12+'SEZ 1 P'!K12</f>
        <v>0</v>
      </c>
      <c r="L11">
        <f>Tabella121[[#This Row],[LISTA 8]]+'SEZ 3 P'!L12+'SEZ 2 P'!L12+'SEZ 1 P'!L12</f>
        <v>0</v>
      </c>
      <c r="M11">
        <f>Tabella121[[#This Row],[LISTA 9]]+'SEZ 3 P'!M12+'SEZ 2 P'!M12+'SEZ 1 P'!M12</f>
        <v>0</v>
      </c>
      <c r="N11">
        <f>Tabella121[[#This Row],[LISTA 10]]+'SEZ 3 P'!N12+'SEZ 2 P'!N12+'SEZ 1 P'!N12</f>
        <v>0</v>
      </c>
      <c r="O11">
        <f>Tabella121[[#This Row],[LISTA 11]]+'SEZ 3 P'!O12+'SEZ 2 P'!O12+'SEZ 1 P'!O12</f>
        <v>5</v>
      </c>
      <c r="P11">
        <f>Tabella121[[#This Row],[LISTA 12]]+'SEZ 3 P'!P12+'SEZ 2 P'!P12+'SEZ 1 P'!P12</f>
        <v>0</v>
      </c>
      <c r="Q11">
        <f>Tabella121[[#This Row],[LISTA 13]]+'SEZ 3 P'!Q12+'SEZ 2 P'!Q12+'SEZ 1 P'!Q12</f>
        <v>0</v>
      </c>
      <c r="R11">
        <f>Tabella121[[#This Row],[LISTA 14 ]]+'SEZ 3 P'!R12+'SEZ 2 P'!R12+'SEZ 1 P'!R12</f>
        <v>0</v>
      </c>
      <c r="S11">
        <f>Tabella121[[#This Row],[LISTA 15]]+'SEZ 3 P'!S12+'SEZ 2 P'!S12+'SEZ 1 P'!S12</f>
        <v>0</v>
      </c>
      <c r="T11">
        <f t="shared" si="0"/>
        <v>55</v>
      </c>
    </row>
    <row r="12" spans="4:20" ht="21.75" customHeight="1" x14ac:dyDescent="0.25">
      <c r="D12">
        <v>3</v>
      </c>
      <c r="E12">
        <f>Tabella121[[#This Row],[LISTA 1]]+'SEZ 3 P'!E13+'SEZ 2 P'!E13+'SEZ 1 P'!E13</f>
        <v>0</v>
      </c>
      <c r="F12">
        <f>Tabella121[[#This Row],[LISTA 2]]+'SEZ 3 P'!F13+'SEZ 2 P'!F13+'SEZ 1 P'!F13</f>
        <v>1</v>
      </c>
      <c r="G12">
        <f>Tabella121[[#This Row],[LISTA 3]]+'SEZ 3 P'!G13+'SEZ 2 P'!G13+'SEZ 1 P'!G13</f>
        <v>11</v>
      </c>
      <c r="H12">
        <f>Tabella121[[#This Row],[LISTA 4]]+'SEZ 3 P'!H13+'SEZ 2 P'!H13+'SEZ 1 P'!H13</f>
        <v>6</v>
      </c>
      <c r="I12">
        <f>Tabella121[[#This Row],[LISTA 5]]+'SEZ 3 P'!I13+'SEZ 2 P'!I13+'SEZ 1 P'!I13</f>
        <v>0</v>
      </c>
      <c r="J12">
        <f>Tabella121[[#This Row],[LISTA 6]]+'SEZ 3 P'!J13+'SEZ 2 P'!J13+'SEZ 1 P'!J13</f>
        <v>0</v>
      </c>
      <c r="K12">
        <f>Tabella121[[#This Row],[LISTA 7]]+'SEZ 3 P'!K13+'SEZ 2 P'!K13+'SEZ 1 P'!K13</f>
        <v>4</v>
      </c>
      <c r="L12">
        <f>Tabella121[[#This Row],[LISTA 8]]+'SEZ 3 P'!L13+'SEZ 2 P'!L13+'SEZ 1 P'!L13</f>
        <v>1</v>
      </c>
      <c r="M12">
        <f>Tabella121[[#This Row],[LISTA 9]]+'SEZ 3 P'!M13+'SEZ 2 P'!M13+'SEZ 1 P'!M13</f>
        <v>0</v>
      </c>
      <c r="N12">
        <f>Tabella121[[#This Row],[LISTA 10]]+'SEZ 3 P'!N13+'SEZ 2 P'!N13+'SEZ 1 P'!N13</f>
        <v>0</v>
      </c>
      <c r="O12">
        <f>Tabella121[[#This Row],[LISTA 11]]+'SEZ 3 P'!O13+'SEZ 2 P'!O13+'SEZ 1 P'!O13</f>
        <v>1</v>
      </c>
      <c r="P12">
        <f>Tabella121[[#This Row],[LISTA 12]]+'SEZ 3 P'!P13+'SEZ 2 P'!P13+'SEZ 1 P'!P13</f>
        <v>0</v>
      </c>
      <c r="Q12">
        <f>Tabella121[[#This Row],[LISTA 13]]+'SEZ 3 P'!Q13+'SEZ 2 P'!Q13+'SEZ 1 P'!Q13</f>
        <v>0</v>
      </c>
      <c r="R12">
        <f>Tabella121[[#This Row],[LISTA 14 ]]+'SEZ 3 P'!R13+'SEZ 2 P'!R13+'SEZ 1 P'!R13</f>
        <v>0</v>
      </c>
      <c r="S12">
        <f>Tabella121[[#This Row],[LISTA 15]]+'SEZ 3 P'!S13+'SEZ 2 P'!S13+'SEZ 1 P'!S13</f>
        <v>0</v>
      </c>
      <c r="T12">
        <f t="shared" si="0"/>
        <v>24</v>
      </c>
    </row>
    <row r="13" spans="4:20" ht="21.75" customHeight="1" x14ac:dyDescent="0.25">
      <c r="D13">
        <v>4</v>
      </c>
      <c r="E13">
        <f>Tabella121[[#This Row],[LISTA 1]]+'SEZ 3 P'!E14+'SEZ 2 P'!E14+'SEZ 1 P'!E14</f>
        <v>0</v>
      </c>
      <c r="F13">
        <f>Tabella121[[#This Row],[LISTA 2]]+'SEZ 3 P'!F14+'SEZ 2 P'!F14+'SEZ 1 P'!F14</f>
        <v>0</v>
      </c>
      <c r="G13">
        <f>Tabella121[[#This Row],[LISTA 3]]+'SEZ 3 P'!G14+'SEZ 2 P'!G14+'SEZ 1 P'!G14</f>
        <v>1</v>
      </c>
      <c r="H13">
        <f>Tabella121[[#This Row],[LISTA 4]]+'SEZ 3 P'!H14+'SEZ 2 P'!H14+'SEZ 1 P'!H14</f>
        <v>2</v>
      </c>
      <c r="I13">
        <f>Tabella121[[#This Row],[LISTA 5]]+'SEZ 3 P'!I14+'SEZ 2 P'!I14+'SEZ 1 P'!I14</f>
        <v>1</v>
      </c>
      <c r="J13">
        <f>Tabella121[[#This Row],[LISTA 6]]+'SEZ 3 P'!J14+'SEZ 2 P'!J14+'SEZ 1 P'!J14</f>
        <v>0</v>
      </c>
      <c r="K13">
        <f>Tabella121[[#This Row],[LISTA 7]]+'SEZ 3 P'!K14+'SEZ 2 P'!K14+'SEZ 1 P'!K14</f>
        <v>15</v>
      </c>
      <c r="L13">
        <f>Tabella121[[#This Row],[LISTA 8]]+'SEZ 3 P'!L14+'SEZ 2 P'!L14+'SEZ 1 P'!L14</f>
        <v>1</v>
      </c>
      <c r="M13">
        <f>Tabella121[[#This Row],[LISTA 9]]+'SEZ 3 P'!M14+'SEZ 2 P'!M14+'SEZ 1 P'!M14</f>
        <v>0</v>
      </c>
      <c r="N13">
        <f>Tabella121[[#This Row],[LISTA 10]]+'SEZ 3 P'!N14+'SEZ 2 P'!N14+'SEZ 1 P'!N14</f>
        <v>1</v>
      </c>
      <c r="O13">
        <f>Tabella121[[#This Row],[LISTA 11]]+'SEZ 3 P'!O14+'SEZ 2 P'!O14+'SEZ 1 P'!O14</f>
        <v>0</v>
      </c>
      <c r="P13">
        <f>Tabella121[[#This Row],[LISTA 12]]+'SEZ 3 P'!P14+'SEZ 2 P'!P14+'SEZ 1 P'!P14</f>
        <v>0</v>
      </c>
      <c r="Q13">
        <f>Tabella121[[#This Row],[LISTA 13]]+'SEZ 3 P'!Q14+'SEZ 2 P'!Q14+'SEZ 1 P'!Q14</f>
        <v>6</v>
      </c>
      <c r="R13">
        <f>Tabella121[[#This Row],[LISTA 14 ]]+'SEZ 3 P'!R14+'SEZ 2 P'!R14+'SEZ 1 P'!R14</f>
        <v>0</v>
      </c>
      <c r="S13">
        <f>Tabella121[[#This Row],[LISTA 15]]+'SEZ 3 P'!S14+'SEZ 2 P'!S14+'SEZ 1 P'!S14</f>
        <v>0</v>
      </c>
      <c r="T13">
        <f t="shared" si="0"/>
        <v>27</v>
      </c>
    </row>
    <row r="14" spans="4:20" ht="21.75" customHeight="1" x14ac:dyDescent="0.25">
      <c r="D14">
        <v>5</v>
      </c>
      <c r="E14">
        <f>Tabella121[[#This Row],[LISTA 1]]+'SEZ 3 P'!E15+'SEZ 2 P'!E15+'SEZ 1 P'!E15</f>
        <v>0</v>
      </c>
      <c r="F14">
        <f>Tabella121[[#This Row],[LISTA 2]]+'SEZ 3 P'!F15+'SEZ 2 P'!F15+'SEZ 1 P'!F15</f>
        <v>0</v>
      </c>
      <c r="G14">
        <f>Tabella121[[#This Row],[LISTA 3]]+'SEZ 3 P'!G15+'SEZ 2 P'!G15+'SEZ 1 P'!G15</f>
        <v>95</v>
      </c>
      <c r="H14">
        <f>Tabella121[[#This Row],[LISTA 4]]+'SEZ 3 P'!H15+'SEZ 2 P'!H15+'SEZ 1 P'!H15</f>
        <v>3</v>
      </c>
      <c r="I14">
        <f>Tabella121[[#This Row],[LISTA 5]]+'SEZ 3 P'!I15+'SEZ 2 P'!I15+'SEZ 1 P'!I15</f>
        <v>0</v>
      </c>
      <c r="J14">
        <f>Tabella121[[#This Row],[LISTA 6]]+'SEZ 3 P'!J15+'SEZ 2 P'!J15+'SEZ 1 P'!J15</f>
        <v>0</v>
      </c>
      <c r="K14">
        <f>Tabella121[[#This Row],[LISTA 7]]+'SEZ 3 P'!K15+'SEZ 2 P'!K15+'SEZ 1 P'!K15</f>
        <v>23</v>
      </c>
      <c r="L14">
        <f>Tabella121[[#This Row],[LISTA 8]]+'SEZ 3 P'!L15+'SEZ 2 P'!L15+'SEZ 1 P'!L15</f>
        <v>0</v>
      </c>
      <c r="M14">
        <f>Tabella121[[#This Row],[LISTA 9]]+'SEZ 3 P'!M15+'SEZ 2 P'!M15+'SEZ 1 P'!M15</f>
        <v>0</v>
      </c>
      <c r="N14">
        <f>Tabella121[[#This Row],[LISTA 10]]+'SEZ 3 P'!N15+'SEZ 2 P'!N15+'SEZ 1 P'!N15</f>
        <v>0</v>
      </c>
      <c r="O14">
        <f>Tabella121[[#This Row],[LISTA 11]]+'SEZ 3 P'!O15+'SEZ 2 P'!O15+'SEZ 1 P'!O15</f>
        <v>5</v>
      </c>
      <c r="P14">
        <f>Tabella121[[#This Row],[LISTA 12]]+'SEZ 3 P'!P15+'SEZ 2 P'!P15+'SEZ 1 P'!P15</f>
        <v>0</v>
      </c>
      <c r="Q14">
        <f>Tabella121[[#This Row],[LISTA 13]]+'SEZ 3 P'!Q15+'SEZ 2 P'!Q15+'SEZ 1 P'!Q15</f>
        <v>0</v>
      </c>
      <c r="R14">
        <f>Tabella121[[#This Row],[LISTA 14 ]]+'SEZ 3 P'!R15+'SEZ 2 P'!R15+'SEZ 1 P'!R15</f>
        <v>0</v>
      </c>
      <c r="S14">
        <f>Tabella121[[#This Row],[LISTA 15]]+'SEZ 3 P'!S15+'SEZ 2 P'!S15+'SEZ 1 P'!S15</f>
        <v>0</v>
      </c>
      <c r="T14">
        <f t="shared" si="0"/>
        <v>126</v>
      </c>
    </row>
    <row r="15" spans="4:20" ht="21.75" customHeight="1" x14ac:dyDescent="0.25">
      <c r="D15">
        <v>6</v>
      </c>
      <c r="E15">
        <f>Tabella121[[#This Row],[LISTA 1]]+'SEZ 3 P'!E16+'SEZ 2 P'!E16+'SEZ 1 P'!E16</f>
        <v>0</v>
      </c>
      <c r="F15">
        <f>Tabella121[[#This Row],[LISTA 2]]+'SEZ 3 P'!F16+'SEZ 2 P'!F16+'SEZ 1 P'!F16</f>
        <v>0</v>
      </c>
      <c r="G15">
        <f>Tabella121[[#This Row],[LISTA 3]]+'SEZ 3 P'!G16+'SEZ 2 P'!G16+'SEZ 1 P'!G16</f>
        <v>11</v>
      </c>
      <c r="H15">
        <f>Tabella121[[#This Row],[LISTA 4]]+'SEZ 3 P'!H16+'SEZ 2 P'!H16+'SEZ 1 P'!H16</f>
        <v>0</v>
      </c>
      <c r="I15">
        <f>Tabella121[[#This Row],[LISTA 5]]+'SEZ 3 P'!I16+'SEZ 2 P'!I16+'SEZ 1 P'!I16</f>
        <v>7</v>
      </c>
      <c r="J15">
        <f>Tabella121[[#This Row],[LISTA 6]]+'SEZ 3 P'!J16+'SEZ 2 P'!J16+'SEZ 1 P'!J16</f>
        <v>0</v>
      </c>
      <c r="K15">
        <f>Tabella121[[#This Row],[LISTA 7]]+'SEZ 3 P'!K16+'SEZ 2 P'!K16+'SEZ 1 P'!K16</f>
        <v>0</v>
      </c>
      <c r="L15">
        <f>Tabella121[[#This Row],[LISTA 8]]+'SEZ 3 P'!L16+'SEZ 2 P'!L16+'SEZ 1 P'!L16</f>
        <v>4</v>
      </c>
      <c r="M15">
        <f>Tabella121[[#This Row],[LISTA 9]]+'SEZ 3 P'!M16+'SEZ 2 P'!M16+'SEZ 1 P'!M16</f>
        <v>0</v>
      </c>
      <c r="N15">
        <f>Tabella121[[#This Row],[LISTA 10]]+'SEZ 3 P'!N16+'SEZ 2 P'!N16+'SEZ 1 P'!N16</f>
        <v>0</v>
      </c>
      <c r="O15">
        <f>Tabella121[[#This Row],[LISTA 11]]+'SEZ 3 P'!O16+'SEZ 2 P'!O16+'SEZ 1 P'!O16</f>
        <v>0</v>
      </c>
      <c r="P15">
        <f>Tabella121[[#This Row],[LISTA 12]]+'SEZ 3 P'!P16+'SEZ 2 P'!P16+'SEZ 1 P'!P16</f>
        <v>0</v>
      </c>
      <c r="Q15">
        <f>Tabella121[[#This Row],[LISTA 13]]+'SEZ 3 P'!Q16+'SEZ 2 P'!Q16+'SEZ 1 P'!Q16</f>
        <v>0</v>
      </c>
      <c r="R15">
        <f>Tabella121[[#This Row],[LISTA 14 ]]+'SEZ 3 P'!R16+'SEZ 2 P'!R16+'SEZ 1 P'!R16</f>
        <v>0</v>
      </c>
      <c r="S15">
        <f>Tabella121[[#This Row],[LISTA 15]]+'SEZ 3 P'!S16+'SEZ 2 P'!S16+'SEZ 1 P'!S16</f>
        <v>0</v>
      </c>
      <c r="T15">
        <f t="shared" si="0"/>
        <v>22</v>
      </c>
    </row>
    <row r="16" spans="4:20" ht="21.75" customHeight="1" x14ac:dyDescent="0.25">
      <c r="D16">
        <v>7</v>
      </c>
      <c r="E16">
        <f>Tabella121[[#This Row],[LISTA 1]]+'SEZ 3 P'!E17+'SEZ 2 P'!E17+'SEZ 1 P'!E17</f>
        <v>0</v>
      </c>
      <c r="F16">
        <f>Tabella121[[#This Row],[LISTA 2]]+'SEZ 3 P'!F17+'SEZ 2 P'!F17+'SEZ 1 P'!F17</f>
        <v>0</v>
      </c>
      <c r="G16">
        <f>Tabella121[[#This Row],[LISTA 3]]+'SEZ 3 P'!G17+'SEZ 2 P'!G17+'SEZ 1 P'!G17</f>
        <v>5</v>
      </c>
      <c r="H16">
        <f>Tabella121[[#This Row],[LISTA 4]]+'SEZ 3 P'!H17+'SEZ 2 P'!H17+'SEZ 1 P'!H17</f>
        <v>0</v>
      </c>
      <c r="I16">
        <f>Tabella121[[#This Row],[LISTA 5]]+'SEZ 3 P'!I17+'SEZ 2 P'!I17+'SEZ 1 P'!I17</f>
        <v>0</v>
      </c>
      <c r="J16">
        <f>Tabella121[[#This Row],[LISTA 6]]+'SEZ 3 P'!J17+'SEZ 2 P'!J17+'SEZ 1 P'!J17</f>
        <v>0</v>
      </c>
      <c r="K16">
        <f>Tabella121[[#This Row],[LISTA 7]]+'SEZ 3 P'!K17+'SEZ 2 P'!K17+'SEZ 1 P'!K17</f>
        <v>75</v>
      </c>
      <c r="L16">
        <f>Tabella121[[#This Row],[LISTA 8]]+'SEZ 3 P'!L17+'SEZ 2 P'!L17+'SEZ 1 P'!L17</f>
        <v>0</v>
      </c>
      <c r="M16">
        <f>Tabella121[[#This Row],[LISTA 9]]+'SEZ 3 P'!M17+'SEZ 2 P'!M17+'SEZ 1 P'!M17</f>
        <v>0</v>
      </c>
      <c r="N16">
        <f>Tabella121[[#This Row],[LISTA 10]]+'SEZ 3 P'!N17+'SEZ 2 P'!N17+'SEZ 1 P'!N17</f>
        <v>0</v>
      </c>
      <c r="O16">
        <f>Tabella121[[#This Row],[LISTA 11]]+'SEZ 3 P'!O17+'SEZ 2 P'!O17+'SEZ 1 P'!O17</f>
        <v>52</v>
      </c>
      <c r="P16">
        <f>Tabella121[[#This Row],[LISTA 12]]+'SEZ 3 P'!P17+'SEZ 2 P'!P17+'SEZ 1 P'!P17</f>
        <v>0</v>
      </c>
      <c r="Q16">
        <f>Tabella121[[#This Row],[LISTA 13]]+'SEZ 3 P'!Q17+'SEZ 2 P'!Q17+'SEZ 1 P'!Q17</f>
        <v>0</v>
      </c>
      <c r="R16">
        <f>Tabella121[[#This Row],[LISTA 14 ]]+'SEZ 3 P'!R17+'SEZ 2 P'!R17+'SEZ 1 P'!R17</f>
        <v>0</v>
      </c>
      <c r="S16">
        <f>Tabella121[[#This Row],[LISTA 15]]+'SEZ 3 P'!S17+'SEZ 2 P'!S17+'SEZ 1 P'!S17</f>
        <v>0</v>
      </c>
      <c r="T16">
        <f t="shared" si="0"/>
        <v>132</v>
      </c>
    </row>
    <row r="17" spans="4:23" ht="21.75" customHeight="1" x14ac:dyDescent="0.25">
      <c r="D17">
        <v>8</v>
      </c>
      <c r="E17">
        <f>Tabella121[[#This Row],[LISTA 1]]+'SEZ 3 P'!E18+'SEZ 2 P'!E18+'SEZ 1 P'!E18</f>
        <v>0</v>
      </c>
      <c r="F17">
        <f>Tabella121[[#This Row],[LISTA 2]]+'SEZ 3 P'!F18+'SEZ 2 P'!F18+'SEZ 1 P'!F18</f>
        <v>0</v>
      </c>
      <c r="G17">
        <f>Tabella121[[#This Row],[LISTA 3]]+'SEZ 3 P'!G18+'SEZ 2 P'!G18+'SEZ 1 P'!G18</f>
        <v>6</v>
      </c>
      <c r="H17">
        <f>Tabella121[[#This Row],[LISTA 4]]+'SEZ 3 P'!H18+'SEZ 2 P'!H18+'SEZ 1 P'!H18</f>
        <v>0</v>
      </c>
      <c r="I17">
        <f>Tabella121[[#This Row],[LISTA 5]]+'SEZ 3 P'!I18+'SEZ 2 P'!I18+'SEZ 1 P'!I18</f>
        <v>3</v>
      </c>
      <c r="J17">
        <f>Tabella121[[#This Row],[LISTA 6]]+'SEZ 3 P'!J18+'SEZ 2 P'!J18+'SEZ 1 P'!J18</f>
        <v>0</v>
      </c>
      <c r="K17">
        <f>Tabella121[[#This Row],[LISTA 7]]+'SEZ 3 P'!K18+'SEZ 2 P'!K18+'SEZ 1 P'!K18</f>
        <v>32</v>
      </c>
      <c r="L17">
        <f>Tabella121[[#This Row],[LISTA 8]]+'SEZ 3 P'!L18+'SEZ 2 P'!L18+'SEZ 1 P'!L18</f>
        <v>0</v>
      </c>
      <c r="M17">
        <f>Tabella121[[#This Row],[LISTA 9]]+'SEZ 3 P'!M18+'SEZ 2 P'!M18+'SEZ 1 P'!M18</f>
        <v>0</v>
      </c>
      <c r="N17">
        <f>Tabella121[[#This Row],[LISTA 10]]+'SEZ 3 P'!N18+'SEZ 2 P'!N18+'SEZ 1 P'!N18</f>
        <v>0</v>
      </c>
      <c r="O17">
        <f>Tabella121[[#This Row],[LISTA 11]]+'SEZ 3 P'!O18+'SEZ 2 P'!O18+'SEZ 1 P'!O18</f>
        <v>0</v>
      </c>
      <c r="P17">
        <f>Tabella121[[#This Row],[LISTA 12]]+'SEZ 3 P'!P18+'SEZ 2 P'!P18+'SEZ 1 P'!P18</f>
        <v>0</v>
      </c>
      <c r="Q17">
        <f>Tabella121[[#This Row],[LISTA 13]]+'SEZ 3 P'!Q18+'SEZ 2 P'!Q18+'SEZ 1 P'!Q18</f>
        <v>0</v>
      </c>
      <c r="R17">
        <f>Tabella121[[#This Row],[LISTA 14 ]]+'SEZ 3 P'!R18+'SEZ 2 P'!R18+'SEZ 1 P'!R18</f>
        <v>0</v>
      </c>
      <c r="S17">
        <f>Tabella121[[#This Row],[LISTA 15]]+'SEZ 3 P'!S18+'SEZ 2 P'!S18+'SEZ 1 P'!S18</f>
        <v>0</v>
      </c>
      <c r="T17">
        <f t="shared" si="0"/>
        <v>41</v>
      </c>
    </row>
    <row r="18" spans="4:23" ht="21.75" customHeight="1" x14ac:dyDescent="0.25">
      <c r="D18">
        <v>9</v>
      </c>
      <c r="E18">
        <f>Tabella121[[#This Row],[LISTA 1]]+'SEZ 3 P'!E19+'SEZ 2 P'!E19+'SEZ 1 P'!E19</f>
        <v>0</v>
      </c>
      <c r="F18">
        <f>Tabella121[[#This Row],[LISTA 2]]+'SEZ 3 P'!F19+'SEZ 2 P'!F19+'SEZ 1 P'!F19</f>
        <v>0</v>
      </c>
      <c r="G18">
        <f>Tabella121[[#This Row],[LISTA 3]]+'SEZ 3 P'!G19+'SEZ 2 P'!G19+'SEZ 1 P'!G19</f>
        <v>0</v>
      </c>
      <c r="H18">
        <f>Tabella121[[#This Row],[LISTA 4]]+'SEZ 3 P'!H19+'SEZ 2 P'!H19+'SEZ 1 P'!H19</f>
        <v>0</v>
      </c>
      <c r="I18">
        <f>Tabella121[[#This Row],[LISTA 5]]+'SEZ 3 P'!I19+'SEZ 2 P'!I19+'SEZ 1 P'!I19</f>
        <v>1</v>
      </c>
      <c r="J18">
        <f>Tabella121[[#This Row],[LISTA 6]]+'SEZ 3 P'!J19+'SEZ 2 P'!J19+'SEZ 1 P'!J19</f>
        <v>0</v>
      </c>
      <c r="K18">
        <f>Tabella121[[#This Row],[LISTA 7]]+'SEZ 3 P'!K19+'SEZ 2 P'!K19+'SEZ 1 P'!K19</f>
        <v>0</v>
      </c>
      <c r="L18">
        <f>Tabella121[[#This Row],[LISTA 8]]+'SEZ 3 P'!L19+'SEZ 2 P'!L19+'SEZ 1 P'!L19</f>
        <v>0</v>
      </c>
      <c r="M18">
        <f>Tabella121[[#This Row],[LISTA 9]]+'SEZ 3 P'!M19+'SEZ 2 P'!M19+'SEZ 1 P'!M19</f>
        <v>0</v>
      </c>
      <c r="N18">
        <f>Tabella121[[#This Row],[LISTA 10]]+'SEZ 3 P'!N19+'SEZ 2 P'!N19+'SEZ 1 P'!N19</f>
        <v>0</v>
      </c>
      <c r="O18">
        <f>Tabella121[[#This Row],[LISTA 11]]+'SEZ 3 P'!O19+'SEZ 2 P'!O19+'SEZ 1 P'!O19</f>
        <v>0</v>
      </c>
      <c r="P18">
        <f>Tabella121[[#This Row],[LISTA 12]]+'SEZ 3 P'!P19+'SEZ 2 P'!P19+'SEZ 1 P'!P19</f>
        <v>0</v>
      </c>
      <c r="Q18">
        <f>Tabella121[[#This Row],[LISTA 13]]+'SEZ 3 P'!Q19+'SEZ 2 P'!Q19+'SEZ 1 P'!Q19</f>
        <v>0</v>
      </c>
      <c r="R18">
        <f>Tabella121[[#This Row],[LISTA 14 ]]+'SEZ 3 P'!R19+'SEZ 2 P'!R19+'SEZ 1 P'!R19</f>
        <v>0</v>
      </c>
      <c r="S18">
        <f>Tabella121[[#This Row],[LISTA 15]]+'SEZ 3 P'!S19+'SEZ 2 P'!S19+'SEZ 1 P'!S19</f>
        <v>0</v>
      </c>
      <c r="T18">
        <f t="shared" si="0"/>
        <v>1</v>
      </c>
    </row>
    <row r="19" spans="4:23" ht="21.75" customHeight="1" x14ac:dyDescent="0.25">
      <c r="D19">
        <v>10</v>
      </c>
      <c r="E19">
        <f>Tabella121[[#This Row],[LISTA 1]]+'SEZ 3 P'!E20+'SEZ 2 P'!E20+'SEZ 1 P'!E20</f>
        <v>0</v>
      </c>
      <c r="F19">
        <f>Tabella121[[#This Row],[LISTA 2]]+'SEZ 3 P'!F20+'SEZ 2 P'!F20+'SEZ 1 P'!F20</f>
        <v>0</v>
      </c>
      <c r="G19">
        <f>Tabella121[[#This Row],[LISTA 3]]+'SEZ 3 P'!G20+'SEZ 2 P'!G20+'SEZ 1 P'!G20</f>
        <v>0</v>
      </c>
      <c r="H19">
        <f>Tabella121[[#This Row],[LISTA 4]]+'SEZ 3 P'!H20+'SEZ 2 P'!H20+'SEZ 1 P'!H20</f>
        <v>1</v>
      </c>
      <c r="I19">
        <f>Tabella121[[#This Row],[LISTA 5]]+'SEZ 3 P'!I20+'SEZ 2 P'!I20+'SEZ 1 P'!I20</f>
        <v>0</v>
      </c>
      <c r="J19">
        <f>Tabella121[[#This Row],[LISTA 6]]+'SEZ 3 P'!J20+'SEZ 2 P'!J20+'SEZ 1 P'!J20</f>
        <v>0</v>
      </c>
      <c r="K19">
        <f>Tabella121[[#This Row],[LISTA 7]]+'SEZ 3 P'!K20+'SEZ 2 P'!K20+'SEZ 1 P'!K20</f>
        <v>1</v>
      </c>
      <c r="L19">
        <f>Tabella121[[#This Row],[LISTA 8]]+'SEZ 3 P'!L20+'SEZ 2 P'!L20+'SEZ 1 P'!L20</f>
        <v>6</v>
      </c>
      <c r="M19">
        <f>Tabella121[[#This Row],[LISTA 9]]+'SEZ 3 P'!M20+'SEZ 2 P'!M20+'SEZ 1 P'!M20</f>
        <v>0</v>
      </c>
      <c r="N19">
        <f>Tabella121[[#This Row],[LISTA 10]]+'SEZ 3 P'!N20+'SEZ 2 P'!N20+'SEZ 1 P'!N20</f>
        <v>1</v>
      </c>
      <c r="O19">
        <f>Tabella121[[#This Row],[LISTA 11]]+'SEZ 3 P'!O20+'SEZ 2 P'!O20+'SEZ 1 P'!O20</f>
        <v>0</v>
      </c>
      <c r="P19">
        <f>Tabella121[[#This Row],[LISTA 12]]+'SEZ 3 P'!P20+'SEZ 2 P'!P20+'SEZ 1 P'!P20</f>
        <v>0</v>
      </c>
      <c r="Q19">
        <f>Tabella121[[#This Row],[LISTA 13]]+'SEZ 3 P'!Q20+'SEZ 2 P'!Q20+'SEZ 1 P'!Q20</f>
        <v>4</v>
      </c>
      <c r="R19">
        <f>Tabella121[[#This Row],[LISTA 14 ]]+'SEZ 3 P'!R20+'SEZ 2 P'!R20+'SEZ 1 P'!R20</f>
        <v>0</v>
      </c>
      <c r="S19">
        <f>Tabella121[[#This Row],[LISTA 15]]+'SEZ 3 P'!S20+'SEZ 2 P'!S20+'SEZ 1 P'!S20</f>
        <v>0</v>
      </c>
      <c r="T19">
        <f t="shared" si="0"/>
        <v>13</v>
      </c>
    </row>
    <row r="20" spans="4:23" ht="21.75" customHeight="1" x14ac:dyDescent="0.25">
      <c r="D20">
        <v>11</v>
      </c>
      <c r="E20">
        <f>Tabella121[[#This Row],[LISTA 1]]+'SEZ 3 P'!E21+'SEZ 2 P'!E21+'SEZ 1 P'!E21</f>
        <v>0</v>
      </c>
      <c r="F20">
        <f>Tabella121[[#This Row],[LISTA 2]]+'SEZ 3 P'!F21+'SEZ 2 P'!F21+'SEZ 1 P'!F21</f>
        <v>0</v>
      </c>
      <c r="G20">
        <f>Tabella121[[#This Row],[LISTA 3]]+'SEZ 3 P'!G21+'SEZ 2 P'!G21+'SEZ 1 P'!G21</f>
        <v>0</v>
      </c>
      <c r="H20">
        <f>Tabella121[[#This Row],[LISTA 4]]+'SEZ 3 P'!H21+'SEZ 2 P'!H21+'SEZ 1 P'!H21</f>
        <v>0</v>
      </c>
      <c r="I20">
        <f>Tabella121[[#This Row],[LISTA 5]]+'SEZ 3 P'!I21+'SEZ 2 P'!I21+'SEZ 1 P'!I21</f>
        <v>4</v>
      </c>
      <c r="J20">
        <f>Tabella121[[#This Row],[LISTA 6]]+'SEZ 3 P'!J21+'SEZ 2 P'!J21+'SEZ 1 P'!J21</f>
        <v>0</v>
      </c>
      <c r="K20">
        <f>Tabella121[[#This Row],[LISTA 7]]+'SEZ 3 P'!K21+'SEZ 2 P'!K21+'SEZ 1 P'!K21</f>
        <v>1</v>
      </c>
      <c r="L20">
        <f>Tabella121[[#This Row],[LISTA 8]]+'SEZ 3 P'!L21+'SEZ 2 P'!L21+'SEZ 1 P'!L21</f>
        <v>0</v>
      </c>
      <c r="M20">
        <f>Tabella121[[#This Row],[LISTA 9]]+'SEZ 3 P'!M21+'SEZ 2 P'!M21+'SEZ 1 P'!M21</f>
        <v>0</v>
      </c>
      <c r="N20">
        <f>Tabella121[[#This Row],[LISTA 10]]+'SEZ 3 P'!N21+'SEZ 2 P'!N21+'SEZ 1 P'!N21</f>
        <v>0</v>
      </c>
      <c r="O20">
        <f>Tabella121[[#This Row],[LISTA 11]]+'SEZ 3 P'!O21+'SEZ 2 P'!O21+'SEZ 1 P'!O21</f>
        <v>0</v>
      </c>
      <c r="P20">
        <f>Tabella121[[#This Row],[LISTA 12]]+'SEZ 3 P'!P21+'SEZ 2 P'!P21+'SEZ 1 P'!P21</f>
        <v>0</v>
      </c>
      <c r="Q20">
        <f>Tabella121[[#This Row],[LISTA 13]]+'SEZ 3 P'!Q21+'SEZ 2 P'!Q21+'SEZ 1 P'!Q21</f>
        <v>13</v>
      </c>
      <c r="R20">
        <f>Tabella121[[#This Row],[LISTA 14 ]]+'SEZ 3 P'!R21+'SEZ 2 P'!R21+'SEZ 1 P'!R21</f>
        <v>0</v>
      </c>
      <c r="S20">
        <f>Tabella121[[#This Row],[LISTA 15]]+'SEZ 3 P'!S21+'SEZ 2 P'!S21+'SEZ 1 P'!S21</f>
        <v>0</v>
      </c>
      <c r="T20">
        <f t="shared" si="0"/>
        <v>18</v>
      </c>
    </row>
    <row r="21" spans="4:23" ht="21.75" customHeight="1" x14ac:dyDescent="0.25">
      <c r="D21">
        <v>12</v>
      </c>
      <c r="E21">
        <f>Tabella121[[#This Row],[LISTA 1]]+'SEZ 3 P'!E22+'SEZ 2 P'!E22+'SEZ 1 P'!E22</f>
        <v>0</v>
      </c>
      <c r="F21">
        <f>Tabella121[[#This Row],[LISTA 2]]+'SEZ 3 P'!F22+'SEZ 2 P'!F22+'SEZ 1 P'!F22</f>
        <v>0</v>
      </c>
      <c r="G21">
        <f>Tabella121[[#This Row],[LISTA 3]]+'SEZ 3 P'!G22+'SEZ 2 P'!G22+'SEZ 1 P'!G22</f>
        <v>0</v>
      </c>
      <c r="H21">
        <f>Tabella121[[#This Row],[LISTA 4]]+'SEZ 3 P'!H22+'SEZ 2 P'!H22+'SEZ 1 P'!H22</f>
        <v>0</v>
      </c>
      <c r="I21">
        <f>Tabella121[[#This Row],[LISTA 5]]+'SEZ 3 P'!I22+'SEZ 2 P'!I22+'SEZ 1 P'!I22</f>
        <v>0</v>
      </c>
      <c r="J21">
        <f>Tabella121[[#This Row],[LISTA 6]]+'SEZ 3 P'!J22+'SEZ 2 P'!J22+'SEZ 1 P'!J22</f>
        <v>0</v>
      </c>
      <c r="K21">
        <f>Tabella121[[#This Row],[LISTA 7]]+'SEZ 3 P'!K22+'SEZ 2 P'!K22+'SEZ 1 P'!K22</f>
        <v>0</v>
      </c>
      <c r="L21">
        <f>Tabella121[[#This Row],[LISTA 8]]+'SEZ 3 P'!L22+'SEZ 2 P'!L22+'SEZ 1 P'!L22</f>
        <v>0</v>
      </c>
      <c r="M21">
        <f>Tabella121[[#This Row],[LISTA 9]]+'SEZ 3 P'!M22+'SEZ 2 P'!M22+'SEZ 1 P'!M22</f>
        <v>0</v>
      </c>
      <c r="N21">
        <f>Tabella121[[#This Row],[LISTA 10]]+'SEZ 3 P'!N22+'SEZ 2 P'!N22+'SEZ 1 P'!N22</f>
        <v>0</v>
      </c>
      <c r="O21">
        <f>Tabella121[[#This Row],[LISTA 11]]+'SEZ 3 P'!O22+'SEZ 2 P'!O22+'SEZ 1 P'!O22</f>
        <v>1</v>
      </c>
      <c r="P21">
        <f>Tabella121[[#This Row],[LISTA 12]]+'SEZ 3 P'!P22+'SEZ 2 P'!P22+'SEZ 1 P'!P22</f>
        <v>0</v>
      </c>
      <c r="Q21">
        <f>Tabella121[[#This Row],[LISTA 13]]+'SEZ 3 P'!Q22+'SEZ 2 P'!Q22+'SEZ 1 P'!Q22</f>
        <v>12</v>
      </c>
      <c r="R21">
        <f>Tabella121[[#This Row],[LISTA 14 ]]+'SEZ 3 P'!R22+'SEZ 2 P'!R22+'SEZ 1 P'!R22</f>
        <v>0</v>
      </c>
      <c r="S21">
        <f>Tabella121[[#This Row],[LISTA 15]]+'SEZ 3 P'!S22+'SEZ 2 P'!S22+'SEZ 1 P'!S22</f>
        <v>0</v>
      </c>
      <c r="T21">
        <f t="shared" si="0"/>
        <v>13</v>
      </c>
    </row>
    <row r="22" spans="4:23" ht="21.75" customHeight="1" x14ac:dyDescent="0.25">
      <c r="D22">
        <v>13</v>
      </c>
      <c r="E22">
        <f>Tabella121[[#This Row],[LISTA 1]]+'SEZ 3 P'!E23+'SEZ 2 P'!E23+'SEZ 1 P'!E23</f>
        <v>0</v>
      </c>
      <c r="F22">
        <f>Tabella121[[#This Row],[LISTA 2]]+'SEZ 3 P'!F23+'SEZ 2 P'!F23+'SEZ 1 P'!F23</f>
        <v>0</v>
      </c>
      <c r="G22">
        <f>Tabella121[[#This Row],[LISTA 3]]+'SEZ 3 P'!G23+'SEZ 2 P'!G23+'SEZ 1 P'!G23</f>
        <v>23</v>
      </c>
      <c r="H22">
        <f>Tabella121[[#This Row],[LISTA 4]]+'SEZ 3 P'!H23+'SEZ 2 P'!H23+'SEZ 1 P'!H23</f>
        <v>7</v>
      </c>
      <c r="I22">
        <f>Tabella121[[#This Row],[LISTA 5]]+'SEZ 3 P'!I23+'SEZ 2 P'!I23+'SEZ 1 P'!I23</f>
        <v>0</v>
      </c>
      <c r="J22">
        <f>Tabella121[[#This Row],[LISTA 6]]+'SEZ 3 P'!J23+'SEZ 2 P'!J23+'SEZ 1 P'!J23</f>
        <v>0</v>
      </c>
      <c r="K22">
        <f>Tabella121[[#This Row],[LISTA 7]]+'SEZ 3 P'!K23+'SEZ 2 P'!K23+'SEZ 1 P'!K23</f>
        <v>0</v>
      </c>
      <c r="L22">
        <f>Tabella121[[#This Row],[LISTA 8]]+'SEZ 3 P'!L23+'SEZ 2 P'!L23+'SEZ 1 P'!L23</f>
        <v>0</v>
      </c>
      <c r="M22">
        <f>Tabella121[[#This Row],[LISTA 9]]+'SEZ 3 P'!M23+'SEZ 2 P'!M23+'SEZ 1 P'!M23</f>
        <v>0</v>
      </c>
      <c r="N22">
        <f>Tabella121[[#This Row],[LISTA 10]]+'SEZ 3 P'!N23+'SEZ 2 P'!N23+'SEZ 1 P'!N23</f>
        <v>0</v>
      </c>
      <c r="O22">
        <f>Tabella121[[#This Row],[LISTA 11]]+'SEZ 3 P'!O23+'SEZ 2 P'!O23+'SEZ 1 P'!O23</f>
        <v>0</v>
      </c>
      <c r="P22">
        <f>Tabella121[[#This Row],[LISTA 12]]+'SEZ 3 P'!P23+'SEZ 2 P'!P23+'SEZ 1 P'!P23</f>
        <v>0</v>
      </c>
      <c r="Q22">
        <f>Tabella121[[#This Row],[LISTA 13]]+'SEZ 3 P'!Q23+'SEZ 2 P'!Q23+'SEZ 1 P'!Q23</f>
        <v>0</v>
      </c>
      <c r="R22">
        <f>Tabella121[[#This Row],[LISTA 14 ]]+'SEZ 3 P'!R23+'SEZ 2 P'!R23+'SEZ 1 P'!R23</f>
        <v>0</v>
      </c>
      <c r="S22">
        <f>Tabella121[[#This Row],[LISTA 15]]+'SEZ 3 P'!S23+'SEZ 2 P'!S23+'SEZ 1 P'!S23</f>
        <v>0</v>
      </c>
      <c r="T22">
        <f t="shared" si="0"/>
        <v>30</v>
      </c>
    </row>
    <row r="23" spans="4:23" ht="21.75" customHeight="1" x14ac:dyDescent="0.25">
      <c r="D23">
        <v>14</v>
      </c>
      <c r="E23">
        <f>Tabella121[[#This Row],[LISTA 1]]+'SEZ 3 P'!E24+'SEZ 2 P'!E24+'SEZ 1 P'!E24</f>
        <v>0</v>
      </c>
      <c r="F23">
        <f>Tabella121[[#This Row],[LISTA 2]]+'SEZ 3 P'!F24+'SEZ 2 P'!F24+'SEZ 1 P'!F24</f>
        <v>0</v>
      </c>
      <c r="G23">
        <f>Tabella121[[#This Row],[LISTA 3]]+'SEZ 3 P'!G24+'SEZ 2 P'!G24+'SEZ 1 P'!G24</f>
        <v>69</v>
      </c>
      <c r="H23">
        <f>Tabella121[[#This Row],[LISTA 4]]+'SEZ 3 P'!H24+'SEZ 2 P'!H24+'SEZ 1 P'!H24</f>
        <v>0</v>
      </c>
      <c r="I23">
        <f>Tabella121[[#This Row],[LISTA 5]]+'SEZ 3 P'!I24+'SEZ 2 P'!I24+'SEZ 1 P'!I24</f>
        <v>0</v>
      </c>
      <c r="J23">
        <f>Tabella121[[#This Row],[LISTA 6]]+'SEZ 3 P'!J24+'SEZ 2 P'!J24+'SEZ 1 P'!J24</f>
        <v>0</v>
      </c>
      <c r="K23">
        <f>Tabella121[[#This Row],[LISTA 7]]+'SEZ 3 P'!K24+'SEZ 2 P'!K24+'SEZ 1 P'!K24</f>
        <v>2</v>
      </c>
      <c r="L23">
        <f>Tabella121[[#This Row],[LISTA 8]]+'SEZ 3 P'!L24+'SEZ 2 P'!L24+'SEZ 1 P'!L24</f>
        <v>0</v>
      </c>
      <c r="M23">
        <f>Tabella121[[#This Row],[LISTA 9]]+'SEZ 3 P'!M24+'SEZ 2 P'!M24+'SEZ 1 P'!M24</f>
        <v>0</v>
      </c>
      <c r="N23">
        <f>Tabella121[[#This Row],[LISTA 10]]+'SEZ 3 P'!N24+'SEZ 2 P'!N24+'SEZ 1 P'!N24</f>
        <v>0</v>
      </c>
      <c r="O23">
        <f>Tabella121[[#This Row],[LISTA 11]]+'SEZ 3 P'!O24+'SEZ 2 P'!O24+'SEZ 1 P'!O24</f>
        <v>0</v>
      </c>
      <c r="P23">
        <f>Tabella121[[#This Row],[LISTA 12]]+'SEZ 3 P'!P24+'SEZ 2 P'!P24+'SEZ 1 P'!P24</f>
        <v>0</v>
      </c>
      <c r="Q23">
        <f>Tabella121[[#This Row],[LISTA 13]]+'SEZ 3 P'!Q24+'SEZ 2 P'!Q24+'SEZ 1 P'!Q24</f>
        <v>0</v>
      </c>
      <c r="R23">
        <f>Tabella121[[#This Row],[LISTA 14 ]]+'SEZ 3 P'!R24+'SEZ 2 P'!R24+'SEZ 1 P'!R24</f>
        <v>0</v>
      </c>
      <c r="S23">
        <f>Tabella121[[#This Row],[LISTA 15]]+'SEZ 3 P'!S24+'SEZ 2 P'!S24+'SEZ 1 P'!S24</f>
        <v>0</v>
      </c>
      <c r="T23">
        <f t="shared" si="0"/>
        <v>71</v>
      </c>
    </row>
    <row r="24" spans="4:23" ht="21.75" customHeight="1" x14ac:dyDescent="0.25">
      <c r="D24">
        <v>15</v>
      </c>
      <c r="E24">
        <f>Tabella121[[#This Row],[LISTA 1]]+'SEZ 3 P'!E25+'SEZ 2 P'!E25+'SEZ 1 P'!E25</f>
        <v>0</v>
      </c>
      <c r="F24">
        <f>Tabella121[[#This Row],[LISTA 2]]+'SEZ 3 P'!F25+'SEZ 2 P'!F25+'SEZ 1 P'!F25</f>
        <v>0</v>
      </c>
      <c r="G24">
        <f>Tabella121[[#This Row],[LISTA 3]]+'SEZ 3 P'!G25+'SEZ 2 P'!G25+'SEZ 1 P'!G25</f>
        <v>0</v>
      </c>
      <c r="H24">
        <f>Tabella121[[#This Row],[LISTA 4]]+'SEZ 3 P'!H25+'SEZ 2 P'!H25+'SEZ 1 P'!H25</f>
        <v>0</v>
      </c>
      <c r="I24">
        <f>Tabella121[[#This Row],[LISTA 5]]+'SEZ 3 P'!I25+'SEZ 2 P'!I25+'SEZ 1 P'!I25</f>
        <v>0</v>
      </c>
      <c r="J24">
        <f>Tabella121[[#This Row],[LISTA 6]]+'SEZ 3 P'!J25+'SEZ 2 P'!J25+'SEZ 1 P'!J25</f>
        <v>0</v>
      </c>
      <c r="K24">
        <f>Tabella121[[#This Row],[LISTA 7]]+'SEZ 3 P'!K25+'SEZ 2 P'!K25+'SEZ 1 P'!K25</f>
        <v>0</v>
      </c>
      <c r="L24">
        <f>Tabella121[[#This Row],[LISTA 8]]+'SEZ 3 P'!L25+'SEZ 2 P'!L25+'SEZ 1 P'!L25</f>
        <v>0</v>
      </c>
      <c r="M24">
        <f>Tabella121[[#This Row],[LISTA 9]]+'SEZ 3 P'!M25+'SEZ 2 P'!M25+'SEZ 1 P'!M25</f>
        <v>0</v>
      </c>
      <c r="N24">
        <f>Tabella121[[#This Row],[LISTA 10]]+'SEZ 3 P'!N25+'SEZ 2 P'!N25+'SEZ 1 P'!N25</f>
        <v>0</v>
      </c>
      <c r="O24">
        <f>Tabella121[[#This Row],[LISTA 11]]+'SEZ 3 P'!O25+'SEZ 2 P'!O25+'SEZ 1 P'!O25</f>
        <v>0</v>
      </c>
      <c r="P24">
        <f>Tabella121[[#This Row],[LISTA 12]]+'SEZ 3 P'!P25+'SEZ 2 P'!P25+'SEZ 1 P'!P25</f>
        <v>0</v>
      </c>
      <c r="Q24">
        <f>Tabella121[[#This Row],[LISTA 13]]+'SEZ 3 P'!Q25+'SEZ 2 P'!Q25+'SEZ 1 P'!Q25</f>
        <v>0</v>
      </c>
      <c r="R24">
        <f>Tabella121[[#This Row],[LISTA 14 ]]+'SEZ 3 P'!R25+'SEZ 2 P'!R25+'SEZ 1 P'!R25</f>
        <v>0</v>
      </c>
      <c r="S24">
        <f>Tabella121[[#This Row],[LISTA 15]]+'SEZ 3 P'!S25+'SEZ 2 P'!S25+'SEZ 1 P'!S25</f>
        <v>0</v>
      </c>
      <c r="T24">
        <f t="shared" si="0"/>
        <v>0</v>
      </c>
    </row>
    <row r="25" spans="4:23" ht="21.75" customHeight="1" x14ac:dyDescent="0.25">
      <c r="D25">
        <v>16</v>
      </c>
      <c r="E25">
        <f>Tabella121[[#This Row],[LISTA 1]]+'SEZ 3 P'!E26+'SEZ 2 P'!E26+'SEZ 1 P'!E26</f>
        <v>0</v>
      </c>
      <c r="F25">
        <f>Tabella121[[#This Row],[LISTA 2]]+'SEZ 3 P'!F26+'SEZ 2 P'!F26+'SEZ 1 P'!F26</f>
        <v>0</v>
      </c>
      <c r="G25">
        <f>Tabella121[[#This Row],[LISTA 3]]+'SEZ 3 P'!G26+'SEZ 2 P'!G26+'SEZ 1 P'!G26</f>
        <v>0</v>
      </c>
      <c r="H25">
        <f>Tabella121[[#This Row],[LISTA 4]]+'SEZ 3 P'!H26+'SEZ 2 P'!H26+'SEZ 1 P'!H26</f>
        <v>0</v>
      </c>
      <c r="I25">
        <f>Tabella121[[#This Row],[LISTA 5]]+'SEZ 3 P'!I26+'SEZ 2 P'!I26+'SEZ 1 P'!I26</f>
        <v>0</v>
      </c>
      <c r="J25">
        <f>Tabella121[[#This Row],[LISTA 6]]+'SEZ 3 P'!J26+'SEZ 2 P'!J26+'SEZ 1 P'!J26</f>
        <v>0</v>
      </c>
      <c r="K25">
        <f>Tabella121[[#This Row],[LISTA 7]]+'SEZ 3 P'!K26+'SEZ 2 P'!K26+'SEZ 1 P'!K26</f>
        <v>0</v>
      </c>
      <c r="L25">
        <f>Tabella121[[#This Row],[LISTA 8]]+'SEZ 3 P'!L26+'SEZ 2 P'!L26+'SEZ 1 P'!L26</f>
        <v>0</v>
      </c>
      <c r="M25">
        <f>Tabella121[[#This Row],[LISTA 9]]+'SEZ 3 P'!M26+'SEZ 2 P'!M26+'SEZ 1 P'!M26</f>
        <v>0</v>
      </c>
      <c r="N25">
        <f>Tabella121[[#This Row],[LISTA 10]]+'SEZ 3 P'!N26+'SEZ 2 P'!N26+'SEZ 1 P'!N26</f>
        <v>0</v>
      </c>
      <c r="O25">
        <f>Tabella121[[#This Row],[LISTA 11]]+'SEZ 3 P'!O26+'SEZ 2 P'!O26+'SEZ 1 P'!O26</f>
        <v>2</v>
      </c>
      <c r="P25">
        <f>Tabella121[[#This Row],[LISTA 12]]+'SEZ 3 P'!P26+'SEZ 2 P'!P26+'SEZ 1 P'!P26</f>
        <v>0</v>
      </c>
      <c r="Q25">
        <f>Tabella121[[#This Row],[LISTA 13]]+'SEZ 3 P'!Q26+'SEZ 2 P'!Q26+'SEZ 1 P'!Q26</f>
        <v>0</v>
      </c>
      <c r="R25">
        <f>Tabella121[[#This Row],[LISTA 14 ]]+'SEZ 3 P'!R26+'SEZ 2 P'!R26+'SEZ 1 P'!R26</f>
        <v>0</v>
      </c>
      <c r="S25">
        <f>Tabella121[[#This Row],[LISTA 15]]+'SEZ 3 P'!S26+'SEZ 2 P'!S26+'SEZ 1 P'!S26</f>
        <v>0</v>
      </c>
      <c r="T25">
        <f t="shared" si="0"/>
        <v>2</v>
      </c>
    </row>
    <row r="26" spans="4:23" ht="22.5" customHeight="1" x14ac:dyDescent="0.25">
      <c r="D26">
        <v>17</v>
      </c>
      <c r="E26">
        <f>Tabella121[[#This Row],[LISTA 1]]+'SEZ 3 P'!E27+'SEZ 2 P'!E27+'SEZ 1 P'!E27</f>
        <v>0</v>
      </c>
      <c r="F26">
        <f>Tabella121[[#This Row],[LISTA 2]]+'SEZ 3 P'!F27+'SEZ 2 P'!F27+'SEZ 1 P'!F27</f>
        <v>0</v>
      </c>
      <c r="G26">
        <f>Tabella121[[#This Row],[LISTA 3]]+'SEZ 3 P'!G27+'SEZ 2 P'!G27+'SEZ 1 P'!G27</f>
        <v>0</v>
      </c>
      <c r="H26">
        <f>Tabella121[[#This Row],[LISTA 4]]+'SEZ 3 P'!H27+'SEZ 2 P'!H27+'SEZ 1 P'!H27</f>
        <v>0</v>
      </c>
      <c r="I26">
        <f>Tabella121[[#This Row],[LISTA 5]]+'SEZ 3 P'!I27+'SEZ 2 P'!I27+'SEZ 1 P'!I27</f>
        <v>0</v>
      </c>
      <c r="J26">
        <f>Tabella121[[#This Row],[LISTA 6]]+'SEZ 3 P'!J27+'SEZ 2 P'!J27+'SEZ 1 P'!J27</f>
        <v>0</v>
      </c>
      <c r="K26">
        <f>Tabella121[[#This Row],[LISTA 7]]+'SEZ 3 P'!K27+'SEZ 2 P'!K27+'SEZ 1 P'!K27</f>
        <v>21</v>
      </c>
      <c r="L26">
        <f>Tabella121[[#This Row],[LISTA 8]]+'SEZ 3 P'!L27+'SEZ 2 P'!L27+'SEZ 1 P'!L27</f>
        <v>0</v>
      </c>
      <c r="M26">
        <f>Tabella121[[#This Row],[LISTA 9]]+'SEZ 3 P'!M27+'SEZ 2 P'!M27+'SEZ 1 P'!M27</f>
        <v>0</v>
      </c>
      <c r="N26">
        <f>Tabella121[[#This Row],[LISTA 10]]+'SEZ 3 P'!N27+'SEZ 2 P'!N27+'SEZ 1 P'!N27</f>
        <v>0</v>
      </c>
      <c r="O26">
        <f>Tabella121[[#This Row],[LISTA 11]]+'SEZ 3 P'!O27+'SEZ 2 P'!O27+'SEZ 1 P'!O27</f>
        <v>54</v>
      </c>
      <c r="P26">
        <f>Tabella121[[#This Row],[LISTA 12]]+'SEZ 3 P'!P27+'SEZ 2 P'!P27+'SEZ 1 P'!P27</f>
        <v>0</v>
      </c>
      <c r="Q26">
        <f>Tabella121[[#This Row],[LISTA 13]]+'SEZ 3 P'!Q27+'SEZ 2 P'!Q27+'SEZ 1 P'!Q27</f>
        <v>0</v>
      </c>
      <c r="R26">
        <f>Tabella121[[#This Row],[LISTA 14 ]]+'SEZ 3 P'!R27+'SEZ 2 P'!R27+'SEZ 1 P'!R27</f>
        <v>0</v>
      </c>
      <c r="S26">
        <f>Tabella121[[#This Row],[LISTA 15]]+'SEZ 3 P'!S27+'SEZ 2 P'!S27+'SEZ 1 P'!S27</f>
        <v>0</v>
      </c>
      <c r="T26">
        <f t="shared" si="0"/>
        <v>75</v>
      </c>
    </row>
    <row r="27" spans="4:23" ht="21.75" customHeight="1" x14ac:dyDescent="0.25">
      <c r="D27">
        <v>18</v>
      </c>
      <c r="E27">
        <f>Tabella121[[#This Row],[LISTA 1]]+'SEZ 3 P'!E28+'SEZ 2 P'!E28+'SEZ 1 P'!E28</f>
        <v>0</v>
      </c>
      <c r="F27">
        <f>Tabella121[[#This Row],[LISTA 2]]+'SEZ 3 P'!F28+'SEZ 2 P'!F28+'SEZ 1 P'!F28</f>
        <v>0</v>
      </c>
      <c r="G27">
        <f>Tabella121[[#This Row],[LISTA 3]]+'SEZ 3 P'!G28+'SEZ 2 P'!G28+'SEZ 1 P'!G28</f>
        <v>0</v>
      </c>
      <c r="H27">
        <f>Tabella121[[#This Row],[LISTA 4]]+'SEZ 3 P'!H28+'SEZ 2 P'!H28+'SEZ 1 P'!H28</f>
        <v>2</v>
      </c>
      <c r="I27">
        <f>Tabella121[[#This Row],[LISTA 5]]+'SEZ 3 P'!I28+'SEZ 2 P'!I28+'SEZ 1 P'!I28</f>
        <v>0</v>
      </c>
      <c r="J27">
        <f>Tabella121[[#This Row],[LISTA 6]]+'SEZ 3 P'!J28+'SEZ 2 P'!J28+'SEZ 1 P'!J28</f>
        <v>0</v>
      </c>
      <c r="K27">
        <f>Tabella121[[#This Row],[LISTA 7]]+'SEZ 3 P'!K28+'SEZ 2 P'!K28+'SEZ 1 P'!K28</f>
        <v>0</v>
      </c>
      <c r="L27">
        <f>Tabella121[[#This Row],[LISTA 8]]+'SEZ 3 P'!L28+'SEZ 2 P'!L28+'SEZ 1 P'!L28</f>
        <v>0</v>
      </c>
      <c r="M27">
        <f>Tabella121[[#This Row],[LISTA 9]]+'SEZ 3 P'!M28+'SEZ 2 P'!M28+'SEZ 1 P'!M28</f>
        <v>0</v>
      </c>
      <c r="N27">
        <f>Tabella121[[#This Row],[LISTA 10]]+'SEZ 3 P'!N28+'SEZ 2 P'!N28+'SEZ 1 P'!N28</f>
        <v>0</v>
      </c>
      <c r="O27">
        <f>Tabella121[[#This Row],[LISTA 11]]+'SEZ 3 P'!O28+'SEZ 2 P'!O28+'SEZ 1 P'!O28</f>
        <v>0</v>
      </c>
      <c r="P27">
        <f>Tabella121[[#This Row],[LISTA 12]]+'SEZ 3 P'!P28+'SEZ 2 P'!P28+'SEZ 1 P'!P28</f>
        <v>0</v>
      </c>
      <c r="Q27">
        <f>Tabella121[[#This Row],[LISTA 13]]+'SEZ 3 P'!Q28+'SEZ 2 P'!Q28+'SEZ 1 P'!Q28</f>
        <v>0</v>
      </c>
      <c r="R27">
        <f>Tabella121[[#This Row],[LISTA 14 ]]+'SEZ 3 P'!R28+'SEZ 2 P'!R28+'SEZ 1 P'!R28</f>
        <v>0</v>
      </c>
      <c r="S27">
        <f>Tabella121[[#This Row],[LISTA 15]]+'SEZ 3 P'!S28+'SEZ 2 P'!S28+'SEZ 1 P'!S28</f>
        <v>0</v>
      </c>
      <c r="T27">
        <f t="shared" si="0"/>
        <v>2</v>
      </c>
    </row>
    <row r="28" spans="4:23" ht="36" customHeight="1" x14ac:dyDescent="0.25">
      <c r="D28" s="6" t="s">
        <v>21</v>
      </c>
      <c r="E28">
        <f>SUM(E9:E27)</f>
        <v>0</v>
      </c>
      <c r="F28">
        <f t="shared" ref="F28:S28" si="1">SUM(F9:F27)</f>
        <v>3</v>
      </c>
      <c r="G28">
        <f t="shared" si="1"/>
        <v>290</v>
      </c>
      <c r="H28">
        <f t="shared" si="1"/>
        <v>57</v>
      </c>
      <c r="I28">
        <f t="shared" si="1"/>
        <v>16</v>
      </c>
      <c r="J28">
        <f t="shared" si="1"/>
        <v>1</v>
      </c>
      <c r="K28">
        <f t="shared" si="1"/>
        <v>262</v>
      </c>
      <c r="L28">
        <f t="shared" si="1"/>
        <v>16</v>
      </c>
      <c r="M28">
        <f t="shared" si="1"/>
        <v>0</v>
      </c>
      <c r="N28">
        <f t="shared" si="1"/>
        <v>5</v>
      </c>
      <c r="O28">
        <f t="shared" si="1"/>
        <v>125</v>
      </c>
      <c r="P28">
        <f t="shared" si="1"/>
        <v>1</v>
      </c>
      <c r="Q28">
        <f t="shared" si="1"/>
        <v>52</v>
      </c>
      <c r="R28">
        <f t="shared" si="1"/>
        <v>0</v>
      </c>
      <c r="S28">
        <f t="shared" si="1"/>
        <v>0</v>
      </c>
      <c r="T28">
        <f t="shared" si="0"/>
        <v>828</v>
      </c>
      <c r="W28">
        <f>Tabella121[[#This Row],[LISTA 16]]+'SEZ 3 P'!T29+'SEZ 2 P'!T29+'SEZ 1 P'!T29</f>
        <v>828</v>
      </c>
    </row>
  </sheetData>
  <pageMargins left="0.7" right="0.7" top="0.75" bottom="0.75" header="0.3" footer="0.3"/>
  <pageSetup paperSize="8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U29"/>
  <sheetViews>
    <sheetView topLeftCell="C8" workbookViewId="0">
      <selection activeCell="T30" sqref="T30"/>
    </sheetView>
  </sheetViews>
  <sheetFormatPr defaultRowHeight="15" x14ac:dyDescent="0.25"/>
  <cols>
    <col min="5" max="5" width="11.28515625" customWidth="1"/>
    <col min="6" max="6" width="10.42578125" customWidth="1"/>
    <col min="7" max="7" width="10" customWidth="1"/>
    <col min="8" max="8" width="9.5703125" customWidth="1"/>
    <col min="9" max="9" width="10.140625" customWidth="1"/>
    <col min="10" max="10" width="11.140625" customWidth="1"/>
    <col min="11" max="11" width="10.7109375" customWidth="1"/>
    <col min="12" max="12" width="10.140625" customWidth="1"/>
    <col min="13" max="13" width="10.42578125" customWidth="1"/>
    <col min="14" max="14" width="10.5703125" customWidth="1"/>
    <col min="15" max="15" width="10.42578125" customWidth="1"/>
    <col min="16" max="16" width="11" customWidth="1"/>
    <col min="17" max="17" width="11.85546875" customWidth="1"/>
    <col min="18" max="18" width="10.5703125" customWidth="1"/>
    <col min="19" max="19" width="11.140625" customWidth="1"/>
  </cols>
  <sheetData>
    <row r="6" spans="3:21" ht="18.75" x14ac:dyDescent="0.3">
      <c r="J6" s="19" t="s">
        <v>65</v>
      </c>
    </row>
    <row r="9" spans="3:21" ht="42.75" x14ac:dyDescent="0.25">
      <c r="C9" s="2"/>
      <c r="D9" s="3" t="s">
        <v>2</v>
      </c>
      <c r="E9" s="3" t="s">
        <v>1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  <c r="S9" s="3" t="s">
        <v>16</v>
      </c>
      <c r="T9" s="2" t="s">
        <v>71</v>
      </c>
      <c r="U9" s="2"/>
    </row>
    <row r="10" spans="3:21" ht="107.25" x14ac:dyDescent="0.25">
      <c r="D10" s="2" t="s">
        <v>0</v>
      </c>
      <c r="E10" s="4" t="s">
        <v>18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  <c r="T10">
        <f>SUM(Tabella15[[#This Row],[LISTA 1]:[LISTA 15]])</f>
        <v>0</v>
      </c>
    </row>
    <row r="11" spans="3:21" x14ac:dyDescent="0.25">
      <c r="D11">
        <v>1</v>
      </c>
      <c r="G11">
        <v>6</v>
      </c>
      <c r="H11">
        <v>11</v>
      </c>
      <c r="K11">
        <v>17</v>
      </c>
      <c r="Q11">
        <v>4</v>
      </c>
      <c r="T11">
        <f>SUM(Tabella15[[#This Row],[LISTA 1]:[LISTA 15]])</f>
        <v>38</v>
      </c>
    </row>
    <row r="12" spans="3:21" x14ac:dyDescent="0.25">
      <c r="D12">
        <v>2</v>
      </c>
      <c r="E12" s="1"/>
      <c r="G12">
        <v>12</v>
      </c>
      <c r="H12">
        <v>2</v>
      </c>
      <c r="T12">
        <f>SUM(Tabella15[[#This Row],[LISTA 1]:[LISTA 15]])</f>
        <v>14</v>
      </c>
    </row>
    <row r="13" spans="3:21" x14ac:dyDescent="0.25">
      <c r="D13">
        <v>3</v>
      </c>
      <c r="F13">
        <v>1</v>
      </c>
      <c r="G13">
        <v>2</v>
      </c>
      <c r="H13">
        <v>1</v>
      </c>
      <c r="T13">
        <f>SUM(Tabella15[[#This Row],[LISTA 1]:[LISTA 15]])</f>
        <v>4</v>
      </c>
    </row>
    <row r="14" spans="3:21" x14ac:dyDescent="0.25">
      <c r="D14">
        <v>4</v>
      </c>
      <c r="G14">
        <v>0</v>
      </c>
      <c r="H14">
        <v>2</v>
      </c>
      <c r="K14">
        <v>7</v>
      </c>
      <c r="Q14">
        <v>2</v>
      </c>
      <c r="T14">
        <f>SUM(Tabella15[[#This Row],[LISTA 1]:[LISTA 15]])</f>
        <v>11</v>
      </c>
    </row>
    <row r="15" spans="3:21" x14ac:dyDescent="0.25">
      <c r="D15">
        <v>5</v>
      </c>
      <c r="G15">
        <v>37</v>
      </c>
      <c r="H15">
        <v>0</v>
      </c>
      <c r="K15">
        <v>3</v>
      </c>
      <c r="T15">
        <f>SUM(Tabella15[[#This Row],[LISTA 1]:[LISTA 15]])</f>
        <v>40</v>
      </c>
    </row>
    <row r="16" spans="3:21" x14ac:dyDescent="0.25">
      <c r="D16">
        <v>6</v>
      </c>
      <c r="G16">
        <v>0</v>
      </c>
      <c r="H16">
        <v>0</v>
      </c>
      <c r="I16">
        <v>1</v>
      </c>
      <c r="K16">
        <v>0</v>
      </c>
      <c r="T16">
        <f>SUM(Tabella15[[#This Row],[LISTA 1]:[LISTA 15]])</f>
        <v>1</v>
      </c>
    </row>
    <row r="17" spans="4:20" x14ac:dyDescent="0.25">
      <c r="D17">
        <v>7</v>
      </c>
      <c r="G17">
        <v>1</v>
      </c>
      <c r="H17">
        <v>0</v>
      </c>
      <c r="K17">
        <v>14</v>
      </c>
      <c r="O17">
        <v>13</v>
      </c>
      <c r="T17">
        <f>SUM(Tabella15[[#This Row],[LISTA 1]:[LISTA 15]])</f>
        <v>28</v>
      </c>
    </row>
    <row r="18" spans="4:20" x14ac:dyDescent="0.25">
      <c r="D18">
        <v>8</v>
      </c>
      <c r="G18">
        <v>2</v>
      </c>
      <c r="H18">
        <v>0</v>
      </c>
      <c r="K18">
        <v>4</v>
      </c>
      <c r="T18">
        <f>SUM(Tabella15[[#This Row],[LISTA 1]:[LISTA 15]])</f>
        <v>6</v>
      </c>
    </row>
    <row r="19" spans="4:20" x14ac:dyDescent="0.25">
      <c r="D19">
        <v>9</v>
      </c>
      <c r="G19">
        <v>0</v>
      </c>
      <c r="H19">
        <v>0</v>
      </c>
      <c r="T19">
        <f>SUM(Tabella15[[#This Row],[LISTA 1]:[LISTA 15]])</f>
        <v>0</v>
      </c>
    </row>
    <row r="20" spans="4:20" x14ac:dyDescent="0.25">
      <c r="D20">
        <v>10</v>
      </c>
      <c r="G20">
        <v>0</v>
      </c>
      <c r="H20">
        <v>1</v>
      </c>
      <c r="K20">
        <v>1</v>
      </c>
      <c r="L20">
        <v>1</v>
      </c>
      <c r="T20">
        <f>SUM(Tabella15[[#This Row],[LISTA 1]:[LISTA 15]])</f>
        <v>3</v>
      </c>
    </row>
    <row r="21" spans="4:20" x14ac:dyDescent="0.25">
      <c r="D21">
        <v>11</v>
      </c>
      <c r="G21">
        <v>0</v>
      </c>
      <c r="Q21">
        <v>5</v>
      </c>
      <c r="T21">
        <f>SUM(Tabella15[[#This Row],[LISTA 1]:[LISTA 15]])</f>
        <v>5</v>
      </c>
    </row>
    <row r="22" spans="4:20" x14ac:dyDescent="0.25">
      <c r="D22">
        <v>12</v>
      </c>
      <c r="G22">
        <v>0</v>
      </c>
      <c r="Q22">
        <v>5</v>
      </c>
      <c r="T22">
        <f>SUM(Tabella15[[#This Row],[LISTA 1]:[LISTA 15]])</f>
        <v>5</v>
      </c>
    </row>
    <row r="23" spans="4:20" x14ac:dyDescent="0.25">
      <c r="D23">
        <v>13</v>
      </c>
      <c r="G23">
        <v>4</v>
      </c>
      <c r="H23">
        <v>3</v>
      </c>
      <c r="T23">
        <f>SUM(Tabella15[[#This Row],[LISTA 1]:[LISTA 15]])</f>
        <v>7</v>
      </c>
    </row>
    <row r="24" spans="4:20" x14ac:dyDescent="0.25">
      <c r="D24">
        <v>14</v>
      </c>
      <c r="G24">
        <v>27</v>
      </c>
      <c r="K24">
        <v>1</v>
      </c>
      <c r="T24">
        <f>SUM(Tabella15[[#This Row],[LISTA 1]:[LISTA 15]])</f>
        <v>28</v>
      </c>
    </row>
    <row r="25" spans="4:20" x14ac:dyDescent="0.25">
      <c r="D25">
        <v>15</v>
      </c>
      <c r="G25">
        <v>0</v>
      </c>
      <c r="T25">
        <f>SUM(Tabella15[[#This Row],[LISTA 1]:[LISTA 15]])</f>
        <v>0</v>
      </c>
    </row>
    <row r="26" spans="4:20" x14ac:dyDescent="0.25">
      <c r="D26">
        <v>16</v>
      </c>
      <c r="G26">
        <v>0</v>
      </c>
      <c r="T26">
        <f>SUM(Tabella15[[#This Row],[LISTA 1]:[LISTA 15]])</f>
        <v>0</v>
      </c>
    </row>
    <row r="27" spans="4:20" x14ac:dyDescent="0.25">
      <c r="D27">
        <v>17</v>
      </c>
      <c r="G27">
        <v>0</v>
      </c>
      <c r="K27">
        <v>7</v>
      </c>
      <c r="O27">
        <v>14</v>
      </c>
      <c r="T27">
        <f>SUM(Tabella15[[#This Row],[LISTA 1]:[LISTA 15]])</f>
        <v>21</v>
      </c>
    </row>
    <row r="28" spans="4:20" x14ac:dyDescent="0.25">
      <c r="D28">
        <v>18</v>
      </c>
      <c r="G28">
        <v>0</v>
      </c>
      <c r="H28">
        <v>2</v>
      </c>
      <c r="T28">
        <f>SUM(Tabella15[[#This Row],[LISTA 1]:[LISTA 15]])</f>
        <v>2</v>
      </c>
    </row>
    <row r="29" spans="4:20" ht="15.75" x14ac:dyDescent="0.25">
      <c r="D29" s="6" t="s">
        <v>21</v>
      </c>
      <c r="E29">
        <f t="shared" ref="E29:F29" si="0">SUM(E10:E28)</f>
        <v>0</v>
      </c>
      <c r="F29">
        <f t="shared" si="0"/>
        <v>1</v>
      </c>
      <c r="G29">
        <f>SUM(G10:G28)</f>
        <v>91</v>
      </c>
      <c r="H29">
        <f>SUM(H10:H28)</f>
        <v>22</v>
      </c>
      <c r="I29">
        <f t="shared" ref="I29:L29" si="1">SUM(I10:I28)</f>
        <v>1</v>
      </c>
      <c r="J29">
        <f t="shared" si="1"/>
        <v>0</v>
      </c>
      <c r="K29">
        <f t="shared" si="1"/>
        <v>54</v>
      </c>
      <c r="L29">
        <f t="shared" si="1"/>
        <v>1</v>
      </c>
      <c r="M29">
        <f t="shared" ref="M29" si="2">SUM(M10:M28)</f>
        <v>0</v>
      </c>
      <c r="N29">
        <f t="shared" ref="N29" si="3">SUM(N10:N28)</f>
        <v>0</v>
      </c>
      <c r="O29">
        <f t="shared" ref="O29:P29" si="4">SUM(O10:O28)</f>
        <v>27</v>
      </c>
      <c r="P29">
        <f t="shared" si="4"/>
        <v>0</v>
      </c>
      <c r="Q29">
        <f t="shared" ref="Q29" si="5">SUM(Q10:Q28)</f>
        <v>16</v>
      </c>
      <c r="R29">
        <f t="shared" ref="R29" si="6">SUM(R10:R28)</f>
        <v>0</v>
      </c>
      <c r="S29">
        <f t="shared" ref="S29" si="7">SUM(S10:S28)</f>
        <v>0</v>
      </c>
      <c r="T29">
        <f>SUM(Tabella15[[#This Row],[LISTA 1]:[LISTA 15]])</f>
        <v>213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N31"/>
  <sheetViews>
    <sheetView workbookViewId="0">
      <selection activeCell="L9" sqref="L9"/>
    </sheetView>
  </sheetViews>
  <sheetFormatPr defaultRowHeight="15" x14ac:dyDescent="0.25"/>
  <cols>
    <col min="6" max="6" width="14.28515625" customWidth="1"/>
    <col min="7" max="7" width="47.140625" customWidth="1"/>
    <col min="8" max="8" width="11.42578125" customWidth="1"/>
    <col min="9" max="9" width="17" customWidth="1"/>
    <col min="11" max="11" width="15.5703125" customWidth="1"/>
    <col min="12" max="12" width="11.85546875" customWidth="1"/>
    <col min="13" max="13" width="11.5703125" customWidth="1"/>
  </cols>
  <sheetData>
    <row r="2" spans="6:13" ht="18.75" x14ac:dyDescent="0.3">
      <c r="G2" s="19" t="s">
        <v>66</v>
      </c>
    </row>
    <row r="7" spans="6:13" x14ac:dyDescent="0.25">
      <c r="H7" s="13" t="s">
        <v>55</v>
      </c>
    </row>
    <row r="8" spans="6:13" ht="18.75" x14ac:dyDescent="0.3">
      <c r="H8" s="14" t="s">
        <v>56</v>
      </c>
      <c r="I8" s="9"/>
    </row>
    <row r="9" spans="6:13" ht="26.25" x14ac:dyDescent="0.25">
      <c r="F9" t="s">
        <v>22</v>
      </c>
      <c r="G9" t="s">
        <v>23</v>
      </c>
      <c r="H9" t="s">
        <v>24</v>
      </c>
      <c r="I9" s="8" t="s">
        <v>25</v>
      </c>
      <c r="L9" t="str">
        <f>IF(M15=M25,"BENE","RICONTROLLA")</f>
        <v>BENE</v>
      </c>
    </row>
    <row r="10" spans="6:13" x14ac:dyDescent="0.25">
      <c r="F10">
        <v>1</v>
      </c>
      <c r="G10" t="s">
        <v>26</v>
      </c>
      <c r="H10">
        <v>1</v>
      </c>
    </row>
    <row r="11" spans="6:13" ht="18.75" x14ac:dyDescent="0.3">
      <c r="F11">
        <v>2</v>
      </c>
      <c r="G11" t="s">
        <v>27</v>
      </c>
      <c r="H11">
        <v>4</v>
      </c>
      <c r="L11" s="11" t="s">
        <v>45</v>
      </c>
    </row>
    <row r="12" spans="6:13" x14ac:dyDescent="0.25">
      <c r="F12">
        <v>3</v>
      </c>
      <c r="G12" t="s">
        <v>28</v>
      </c>
      <c r="H12">
        <v>44</v>
      </c>
    </row>
    <row r="13" spans="6:13" x14ac:dyDescent="0.25">
      <c r="F13">
        <v>4</v>
      </c>
      <c r="G13" t="s">
        <v>29</v>
      </c>
      <c r="H13">
        <v>25</v>
      </c>
      <c r="L13" t="s">
        <v>43</v>
      </c>
      <c r="M13" s="9">
        <v>159</v>
      </c>
    </row>
    <row r="14" spans="6:13" x14ac:dyDescent="0.25">
      <c r="F14">
        <v>5</v>
      </c>
      <c r="G14" t="s">
        <v>30</v>
      </c>
      <c r="H14">
        <v>6</v>
      </c>
      <c r="K14" s="10" t="s">
        <v>44</v>
      </c>
      <c r="L14" t="s">
        <v>42</v>
      </c>
      <c r="M14" s="9">
        <v>165</v>
      </c>
    </row>
    <row r="15" spans="6:13" x14ac:dyDescent="0.25">
      <c r="F15">
        <v>6</v>
      </c>
      <c r="G15" t="s">
        <v>31</v>
      </c>
      <c r="H15">
        <v>0</v>
      </c>
      <c r="L15" s="11" t="s">
        <v>17</v>
      </c>
      <c r="M15" s="9">
        <f>SUM(M13:M14)</f>
        <v>324</v>
      </c>
    </row>
    <row r="16" spans="6:13" x14ac:dyDescent="0.25">
      <c r="F16">
        <v>7</v>
      </c>
      <c r="G16" t="s">
        <v>32</v>
      </c>
      <c r="H16">
        <v>128</v>
      </c>
    </row>
    <row r="17" spans="6:14" x14ac:dyDescent="0.25">
      <c r="F17">
        <v>8</v>
      </c>
      <c r="G17" t="s">
        <v>33</v>
      </c>
      <c r="H17">
        <v>6</v>
      </c>
    </row>
    <row r="18" spans="6:14" x14ac:dyDescent="0.25">
      <c r="F18">
        <v>9</v>
      </c>
      <c r="G18" t="s">
        <v>34</v>
      </c>
      <c r="H18">
        <v>0</v>
      </c>
    </row>
    <row r="19" spans="6:14" x14ac:dyDescent="0.25">
      <c r="F19">
        <v>10</v>
      </c>
      <c r="G19" t="s">
        <v>35</v>
      </c>
      <c r="H19">
        <v>4</v>
      </c>
    </row>
    <row r="20" spans="6:14" x14ac:dyDescent="0.25">
      <c r="F20">
        <v>11</v>
      </c>
      <c r="G20" t="s">
        <v>36</v>
      </c>
      <c r="H20">
        <v>64</v>
      </c>
      <c r="K20" t="s">
        <v>46</v>
      </c>
      <c r="L20" t="s">
        <v>51</v>
      </c>
      <c r="M20" s="9">
        <f>H26</f>
        <v>302</v>
      </c>
      <c r="N20" s="15" t="s">
        <v>57</v>
      </c>
    </row>
    <row r="21" spans="6:14" ht="24.75" x14ac:dyDescent="0.25">
      <c r="F21">
        <v>12</v>
      </c>
      <c r="G21" t="s">
        <v>37</v>
      </c>
      <c r="H21">
        <v>2</v>
      </c>
      <c r="K21" s="12" t="s">
        <v>47</v>
      </c>
      <c r="L21" t="s">
        <v>52</v>
      </c>
      <c r="M21" s="9">
        <v>0</v>
      </c>
      <c r="N21" s="11" t="s">
        <v>58</v>
      </c>
    </row>
    <row r="22" spans="6:14" x14ac:dyDescent="0.25">
      <c r="F22">
        <v>13</v>
      </c>
      <c r="G22" t="s">
        <v>38</v>
      </c>
      <c r="H22">
        <v>14</v>
      </c>
      <c r="K22" t="s">
        <v>48</v>
      </c>
      <c r="L22" t="s">
        <v>53</v>
      </c>
      <c r="M22" s="9">
        <v>16</v>
      </c>
      <c r="N22" s="11" t="s">
        <v>59</v>
      </c>
    </row>
    <row r="23" spans="6:14" x14ac:dyDescent="0.25">
      <c r="F23">
        <v>14</v>
      </c>
      <c r="G23" t="s">
        <v>39</v>
      </c>
      <c r="H23">
        <v>0</v>
      </c>
      <c r="K23" t="s">
        <v>49</v>
      </c>
      <c r="L23" t="s">
        <v>52</v>
      </c>
      <c r="M23" s="9">
        <v>6</v>
      </c>
      <c r="N23" s="11" t="s">
        <v>60</v>
      </c>
    </row>
    <row r="24" spans="6:14" x14ac:dyDescent="0.25">
      <c r="F24">
        <v>15</v>
      </c>
      <c r="G24" t="s">
        <v>40</v>
      </c>
      <c r="H24">
        <v>4</v>
      </c>
      <c r="K24" t="s">
        <v>50</v>
      </c>
      <c r="L24" t="s">
        <v>53</v>
      </c>
      <c r="M24" s="9">
        <v>0</v>
      </c>
      <c r="N24" s="11" t="s">
        <v>61</v>
      </c>
    </row>
    <row r="25" spans="6:14" ht="15.75" x14ac:dyDescent="0.25">
      <c r="K25" s="6" t="s">
        <v>17</v>
      </c>
      <c r="L25" t="s">
        <v>54</v>
      </c>
      <c r="M25" s="9">
        <f>SUM(M20:M24)</f>
        <v>324</v>
      </c>
    </row>
    <row r="26" spans="6:14" ht="30" x14ac:dyDescent="0.25">
      <c r="F26" s="17" t="s">
        <v>41</v>
      </c>
      <c r="H26">
        <f>SUM(H10:H25)</f>
        <v>302</v>
      </c>
    </row>
    <row r="31" spans="6:14" ht="18.75" x14ac:dyDescent="0.3">
      <c r="G31" s="19" t="s">
        <v>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29"/>
  <sheetViews>
    <sheetView topLeftCell="A4" zoomScale="90" zoomScaleNormal="90" workbookViewId="0">
      <selection activeCell="T30" sqref="T30"/>
    </sheetView>
  </sheetViews>
  <sheetFormatPr defaultRowHeight="15" x14ac:dyDescent="0.25"/>
  <cols>
    <col min="5" max="5" width="10.7109375" customWidth="1"/>
    <col min="6" max="6" width="10.140625" customWidth="1"/>
    <col min="7" max="7" width="10.28515625" customWidth="1"/>
    <col min="8" max="8" width="11.140625" customWidth="1"/>
    <col min="9" max="9" width="10.140625" customWidth="1"/>
    <col min="10" max="10" width="11.140625" customWidth="1"/>
    <col min="11" max="11" width="11.7109375" customWidth="1"/>
    <col min="12" max="12" width="10.140625" customWidth="1"/>
    <col min="13" max="13" width="10.7109375" customWidth="1"/>
    <col min="14" max="14" width="10.85546875" customWidth="1"/>
    <col min="15" max="15" width="10.7109375" customWidth="1"/>
    <col min="16" max="16" width="10.28515625" customWidth="1"/>
    <col min="17" max="17" width="12.42578125" customWidth="1"/>
    <col min="18" max="18" width="10.85546875" customWidth="1"/>
    <col min="19" max="19" width="10.42578125" customWidth="1"/>
  </cols>
  <sheetData>
    <row r="2" spans="3:21" ht="18.75" x14ac:dyDescent="0.3">
      <c r="H2" s="19" t="s">
        <v>67</v>
      </c>
    </row>
    <row r="9" spans="3:21" ht="42.75" x14ac:dyDescent="0.25">
      <c r="C9" s="2"/>
      <c r="D9" s="3" t="s">
        <v>2</v>
      </c>
      <c r="E9" s="3" t="s">
        <v>1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  <c r="S9" s="3" t="s">
        <v>16</v>
      </c>
      <c r="T9" s="2" t="s">
        <v>71</v>
      </c>
      <c r="U9" s="2"/>
    </row>
    <row r="10" spans="3:21" ht="107.25" x14ac:dyDescent="0.25">
      <c r="D10" s="2" t="s">
        <v>0</v>
      </c>
      <c r="E10" s="4" t="s">
        <v>18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  <c r="T10">
        <f>SUM(Tabella115[[#This Row],[LISTA 1]:[LISTA 15]])</f>
        <v>0</v>
      </c>
    </row>
    <row r="11" spans="3:21" x14ac:dyDescent="0.25">
      <c r="D11">
        <v>1</v>
      </c>
      <c r="G11">
        <v>3</v>
      </c>
      <c r="H11">
        <v>5</v>
      </c>
      <c r="K11">
        <v>11</v>
      </c>
      <c r="P11">
        <v>1</v>
      </c>
      <c r="Q11">
        <v>4</v>
      </c>
      <c r="T11">
        <f>SUM(Tabella115[[#This Row],[LISTA 1]:[LISTA 15]])</f>
        <v>24</v>
      </c>
    </row>
    <row r="12" spans="3:21" x14ac:dyDescent="0.25">
      <c r="D12">
        <v>2</v>
      </c>
      <c r="E12" s="1"/>
      <c r="G12">
        <v>5</v>
      </c>
      <c r="T12">
        <f>SUM(Tabella115[[#This Row],[LISTA 1]:[LISTA 15]])</f>
        <v>5</v>
      </c>
    </row>
    <row r="13" spans="3:21" x14ac:dyDescent="0.25">
      <c r="D13">
        <v>3</v>
      </c>
      <c r="G13">
        <v>4</v>
      </c>
      <c r="T13">
        <f>SUM(Tabella115[[#This Row],[LISTA 1]:[LISTA 15]])</f>
        <v>4</v>
      </c>
    </row>
    <row r="14" spans="3:21" x14ac:dyDescent="0.25">
      <c r="D14">
        <v>4</v>
      </c>
      <c r="G14">
        <v>0</v>
      </c>
      <c r="Q14">
        <v>3</v>
      </c>
      <c r="T14">
        <f>SUM(Tabella115[[#This Row],[LISTA 1]:[LISTA 15]])</f>
        <v>3</v>
      </c>
    </row>
    <row r="15" spans="3:21" x14ac:dyDescent="0.25">
      <c r="D15">
        <v>5</v>
      </c>
      <c r="G15">
        <v>9</v>
      </c>
      <c r="H15">
        <v>1</v>
      </c>
      <c r="K15">
        <v>4</v>
      </c>
      <c r="T15">
        <f>SUM(Tabella115[[#This Row],[LISTA 1]:[LISTA 15]])</f>
        <v>14</v>
      </c>
    </row>
    <row r="16" spans="3:21" x14ac:dyDescent="0.25">
      <c r="D16">
        <v>6</v>
      </c>
      <c r="G16">
        <v>1</v>
      </c>
      <c r="I16">
        <v>2</v>
      </c>
      <c r="T16">
        <f>SUM(Tabella115[[#This Row],[LISTA 1]:[LISTA 15]])</f>
        <v>3</v>
      </c>
    </row>
    <row r="17" spans="4:20" x14ac:dyDescent="0.25">
      <c r="D17">
        <v>7</v>
      </c>
      <c r="G17">
        <v>0</v>
      </c>
      <c r="K17">
        <v>13</v>
      </c>
      <c r="O17">
        <v>4</v>
      </c>
      <c r="T17">
        <f>SUM(Tabella115[[#This Row],[LISTA 1]:[LISTA 15]])</f>
        <v>17</v>
      </c>
    </row>
    <row r="18" spans="4:20" x14ac:dyDescent="0.25">
      <c r="D18">
        <v>8</v>
      </c>
      <c r="G18">
        <v>1</v>
      </c>
      <c r="I18">
        <v>2</v>
      </c>
      <c r="K18">
        <v>6</v>
      </c>
      <c r="T18">
        <f>SUM(Tabella115[[#This Row],[LISTA 1]:[LISTA 15]])</f>
        <v>9</v>
      </c>
    </row>
    <row r="19" spans="4:20" x14ac:dyDescent="0.25">
      <c r="D19">
        <v>9</v>
      </c>
      <c r="G19">
        <v>0</v>
      </c>
      <c r="T19">
        <f>SUM(Tabella115[[#This Row],[LISTA 1]:[LISTA 15]])</f>
        <v>0</v>
      </c>
    </row>
    <row r="20" spans="4:20" x14ac:dyDescent="0.25">
      <c r="D20">
        <v>10</v>
      </c>
      <c r="G20">
        <v>0</v>
      </c>
      <c r="L20">
        <v>3</v>
      </c>
      <c r="T20">
        <f>SUM(Tabella115[[#This Row],[LISTA 1]:[LISTA 15]])</f>
        <v>3</v>
      </c>
    </row>
    <row r="21" spans="4:20" x14ac:dyDescent="0.25">
      <c r="D21">
        <v>11</v>
      </c>
      <c r="G21">
        <v>0</v>
      </c>
      <c r="Q21">
        <v>3</v>
      </c>
      <c r="T21">
        <f>SUM(Tabella115[[#This Row],[LISTA 1]:[LISTA 15]])</f>
        <v>3</v>
      </c>
    </row>
    <row r="22" spans="4:20" x14ac:dyDescent="0.25">
      <c r="D22">
        <v>12</v>
      </c>
      <c r="G22">
        <v>0</v>
      </c>
      <c r="Q22">
        <v>1</v>
      </c>
      <c r="T22">
        <f>SUM(Tabella115[[#This Row],[LISTA 1]:[LISTA 15]])</f>
        <v>1</v>
      </c>
    </row>
    <row r="23" spans="4:20" x14ac:dyDescent="0.25">
      <c r="D23">
        <v>13</v>
      </c>
      <c r="G23">
        <v>1</v>
      </c>
      <c r="T23">
        <f>SUM(Tabella115[[#This Row],[LISTA 1]:[LISTA 15]])</f>
        <v>1</v>
      </c>
    </row>
    <row r="24" spans="4:20" x14ac:dyDescent="0.25">
      <c r="D24">
        <v>14</v>
      </c>
      <c r="G24">
        <v>9</v>
      </c>
      <c r="K24">
        <v>1</v>
      </c>
      <c r="T24">
        <f>SUM(Tabella115[[#This Row],[LISTA 1]:[LISTA 15]])</f>
        <v>10</v>
      </c>
    </row>
    <row r="25" spans="4:20" x14ac:dyDescent="0.25">
      <c r="D25">
        <v>15</v>
      </c>
      <c r="G25">
        <v>0</v>
      </c>
      <c r="T25">
        <f>SUM(Tabella115[[#This Row],[LISTA 1]:[LISTA 15]])</f>
        <v>0</v>
      </c>
    </row>
    <row r="26" spans="4:20" x14ac:dyDescent="0.25">
      <c r="D26">
        <v>16</v>
      </c>
      <c r="G26">
        <v>0</v>
      </c>
      <c r="T26">
        <f>SUM(Tabella115[[#This Row],[LISTA 1]:[LISTA 15]])</f>
        <v>0</v>
      </c>
    </row>
    <row r="27" spans="4:20" x14ac:dyDescent="0.25">
      <c r="D27">
        <v>17</v>
      </c>
      <c r="G27">
        <v>0</v>
      </c>
      <c r="K27">
        <v>3</v>
      </c>
      <c r="O27">
        <v>8</v>
      </c>
      <c r="T27">
        <f>SUM(Tabella115[[#This Row],[LISTA 1]:[LISTA 15]])</f>
        <v>11</v>
      </c>
    </row>
    <row r="28" spans="4:20" x14ac:dyDescent="0.25">
      <c r="D28">
        <v>18</v>
      </c>
      <c r="G28">
        <v>0</v>
      </c>
      <c r="T28">
        <f>SUM(Tabella115[[#This Row],[LISTA 1]:[LISTA 15]])</f>
        <v>0</v>
      </c>
    </row>
    <row r="29" spans="4:20" ht="15.75" x14ac:dyDescent="0.25">
      <c r="D29" s="6" t="s">
        <v>21</v>
      </c>
      <c r="E29">
        <f t="shared" ref="E29" si="0">SUM(E10:E28)</f>
        <v>0</v>
      </c>
      <c r="F29">
        <f t="shared" ref="F29" si="1">SUM(F10:F28)</f>
        <v>0</v>
      </c>
      <c r="G29">
        <f t="shared" ref="G29" si="2">SUM(G10:G28)</f>
        <v>33</v>
      </c>
      <c r="H29">
        <f t="shared" ref="H29:S29" si="3">SUM(H10:H28)</f>
        <v>6</v>
      </c>
      <c r="I29">
        <f t="shared" si="3"/>
        <v>4</v>
      </c>
      <c r="J29">
        <f t="shared" si="3"/>
        <v>0</v>
      </c>
      <c r="K29">
        <f t="shared" si="3"/>
        <v>38</v>
      </c>
      <c r="L29">
        <f t="shared" si="3"/>
        <v>3</v>
      </c>
      <c r="M29">
        <f t="shared" si="3"/>
        <v>0</v>
      </c>
      <c r="N29">
        <f t="shared" si="3"/>
        <v>0</v>
      </c>
      <c r="O29">
        <f t="shared" si="3"/>
        <v>12</v>
      </c>
      <c r="P29">
        <f t="shared" si="3"/>
        <v>1</v>
      </c>
      <c r="Q29">
        <f t="shared" si="3"/>
        <v>11</v>
      </c>
      <c r="R29">
        <f t="shared" si="3"/>
        <v>0</v>
      </c>
      <c r="S29">
        <f t="shared" si="3"/>
        <v>0</v>
      </c>
      <c r="T29">
        <f>SUM(Tabella115[[#This Row],[LISTA 1]:[LISTA 15]])</f>
        <v>108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30"/>
  <sheetViews>
    <sheetView workbookViewId="0">
      <selection activeCell="K8" sqref="K8"/>
    </sheetView>
  </sheetViews>
  <sheetFormatPr defaultRowHeight="15" x14ac:dyDescent="0.25"/>
  <cols>
    <col min="5" max="5" width="14.28515625" customWidth="1"/>
    <col min="6" max="6" width="47.140625" customWidth="1"/>
    <col min="7" max="7" width="11.42578125" customWidth="1"/>
    <col min="8" max="8" width="17" customWidth="1"/>
    <col min="10" max="10" width="15.5703125" customWidth="1"/>
    <col min="11" max="11" width="11.85546875" customWidth="1"/>
    <col min="12" max="12" width="11.5703125" customWidth="1"/>
  </cols>
  <sheetData>
    <row r="2" spans="5:12" ht="18.75" x14ac:dyDescent="0.3">
      <c r="F2" s="19" t="s">
        <v>68</v>
      </c>
    </row>
    <row r="6" spans="5:12" x14ac:dyDescent="0.25">
      <c r="G6" s="13" t="s">
        <v>55</v>
      </c>
    </row>
    <row r="7" spans="5:12" ht="18.75" x14ac:dyDescent="0.3">
      <c r="G7" s="14" t="s">
        <v>56</v>
      </c>
      <c r="H7" s="9"/>
    </row>
    <row r="8" spans="5:12" ht="26.25" x14ac:dyDescent="0.25">
      <c r="E8" t="s">
        <v>22</v>
      </c>
      <c r="F8" t="s">
        <v>23</v>
      </c>
      <c r="G8" t="s">
        <v>24</v>
      </c>
      <c r="H8" s="8" t="s">
        <v>25</v>
      </c>
      <c r="K8" t="str">
        <f>IF(L14=L24,"BENE","RICONTROLLA")</f>
        <v>BENE</v>
      </c>
    </row>
    <row r="9" spans="5:12" x14ac:dyDescent="0.25">
      <c r="E9">
        <v>1</v>
      </c>
      <c r="F9" t="s">
        <v>26</v>
      </c>
      <c r="G9">
        <v>4</v>
      </c>
    </row>
    <row r="10" spans="5:12" ht="18.75" x14ac:dyDescent="0.3">
      <c r="E10">
        <v>2</v>
      </c>
      <c r="F10" t="s">
        <v>27</v>
      </c>
      <c r="G10">
        <v>15</v>
      </c>
      <c r="K10" s="11" t="s">
        <v>45</v>
      </c>
    </row>
    <row r="11" spans="5:12" x14ac:dyDescent="0.25">
      <c r="E11">
        <v>3</v>
      </c>
      <c r="F11" t="s">
        <v>28</v>
      </c>
      <c r="G11">
        <v>130</v>
      </c>
    </row>
    <row r="12" spans="5:12" x14ac:dyDescent="0.25">
      <c r="E12">
        <v>4</v>
      </c>
      <c r="F12" t="s">
        <v>29</v>
      </c>
      <c r="G12">
        <v>47</v>
      </c>
      <c r="K12" t="s">
        <v>43</v>
      </c>
      <c r="L12" s="9">
        <v>303</v>
      </c>
    </row>
    <row r="13" spans="5:12" x14ac:dyDescent="0.25">
      <c r="E13">
        <v>5</v>
      </c>
      <c r="F13" t="s">
        <v>30</v>
      </c>
      <c r="G13">
        <v>14</v>
      </c>
      <c r="J13" s="10" t="s">
        <v>44</v>
      </c>
      <c r="K13" t="s">
        <v>42</v>
      </c>
      <c r="L13" s="9">
        <v>343</v>
      </c>
    </row>
    <row r="14" spans="5:12" x14ac:dyDescent="0.25">
      <c r="E14">
        <v>6</v>
      </c>
      <c r="F14" t="s">
        <v>31</v>
      </c>
      <c r="G14">
        <v>1</v>
      </c>
      <c r="K14" s="11" t="s">
        <v>17</v>
      </c>
      <c r="L14" s="9">
        <f>SUM(L12:L13)</f>
        <v>646</v>
      </c>
    </row>
    <row r="15" spans="5:12" x14ac:dyDescent="0.25">
      <c r="E15">
        <v>7</v>
      </c>
      <c r="F15" t="s">
        <v>32</v>
      </c>
      <c r="G15">
        <v>207</v>
      </c>
    </row>
    <row r="16" spans="5:12" x14ac:dyDescent="0.25">
      <c r="E16">
        <v>8</v>
      </c>
      <c r="F16" t="s">
        <v>33</v>
      </c>
      <c r="G16">
        <v>11</v>
      </c>
    </row>
    <row r="17" spans="5:13" x14ac:dyDescent="0.25">
      <c r="E17">
        <v>9</v>
      </c>
      <c r="F17" t="s">
        <v>34</v>
      </c>
      <c r="G17">
        <v>0</v>
      </c>
    </row>
    <row r="18" spans="5:13" x14ac:dyDescent="0.25">
      <c r="E18">
        <v>10</v>
      </c>
      <c r="F18" t="s">
        <v>35</v>
      </c>
      <c r="G18">
        <v>5</v>
      </c>
    </row>
    <row r="19" spans="5:13" x14ac:dyDescent="0.25">
      <c r="E19">
        <v>11</v>
      </c>
      <c r="F19" t="s">
        <v>36</v>
      </c>
      <c r="G19">
        <v>143</v>
      </c>
      <c r="J19" t="s">
        <v>46</v>
      </c>
      <c r="K19" t="s">
        <v>51</v>
      </c>
      <c r="L19" s="9">
        <f>G25</f>
        <v>599</v>
      </c>
      <c r="M19" s="15" t="s">
        <v>57</v>
      </c>
    </row>
    <row r="20" spans="5:13" ht="24.75" x14ac:dyDescent="0.25">
      <c r="E20">
        <v>12</v>
      </c>
      <c r="F20" t="s">
        <v>37</v>
      </c>
      <c r="G20">
        <v>4</v>
      </c>
      <c r="J20" s="12" t="s">
        <v>47</v>
      </c>
      <c r="K20" t="s">
        <v>52</v>
      </c>
      <c r="L20" s="9">
        <v>0</v>
      </c>
      <c r="M20" s="11" t="s">
        <v>58</v>
      </c>
    </row>
    <row r="21" spans="5:13" x14ac:dyDescent="0.25">
      <c r="E21">
        <v>13</v>
      </c>
      <c r="F21" t="s">
        <v>38</v>
      </c>
      <c r="G21">
        <v>15</v>
      </c>
      <c r="J21" t="s">
        <v>48</v>
      </c>
      <c r="K21" t="s">
        <v>53</v>
      </c>
      <c r="L21" s="9">
        <v>36</v>
      </c>
      <c r="M21" s="11" t="s">
        <v>59</v>
      </c>
    </row>
    <row r="22" spans="5:13" x14ac:dyDescent="0.25">
      <c r="E22">
        <v>14</v>
      </c>
      <c r="F22" t="s">
        <v>39</v>
      </c>
      <c r="G22">
        <v>2</v>
      </c>
      <c r="J22" t="s">
        <v>49</v>
      </c>
      <c r="K22" t="s">
        <v>52</v>
      </c>
      <c r="L22" s="9">
        <v>11</v>
      </c>
      <c r="M22" s="11" t="s">
        <v>60</v>
      </c>
    </row>
    <row r="23" spans="5:13" x14ac:dyDescent="0.25">
      <c r="E23">
        <v>15</v>
      </c>
      <c r="F23" t="s">
        <v>40</v>
      </c>
      <c r="G23">
        <v>1</v>
      </c>
      <c r="J23" t="s">
        <v>50</v>
      </c>
      <c r="K23" t="s">
        <v>53</v>
      </c>
      <c r="L23" s="9">
        <v>0</v>
      </c>
      <c r="M23" s="11" t="s">
        <v>61</v>
      </c>
    </row>
    <row r="24" spans="5:13" ht="15.75" x14ac:dyDescent="0.25">
      <c r="J24" s="6" t="s">
        <v>17</v>
      </c>
      <c r="K24" t="s">
        <v>54</v>
      </c>
      <c r="L24" s="9">
        <f>SUM(L19:L23)</f>
        <v>646</v>
      </c>
    </row>
    <row r="25" spans="5:13" ht="30" x14ac:dyDescent="0.25">
      <c r="E25" s="17" t="s">
        <v>41</v>
      </c>
      <c r="G25">
        <f>SUBTOTAL(109,G9:G24)</f>
        <v>599</v>
      </c>
    </row>
    <row r="30" spans="5:13" ht="18.75" x14ac:dyDescent="0.3">
      <c r="F30" s="19" t="s">
        <v>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9"/>
  <sheetViews>
    <sheetView topLeftCell="A4" zoomScale="90" zoomScaleNormal="90" workbookViewId="0">
      <selection activeCell="T30" sqref="T30"/>
    </sheetView>
  </sheetViews>
  <sheetFormatPr defaultRowHeight="15" x14ac:dyDescent="0.25"/>
  <cols>
    <col min="5" max="5" width="10.85546875" customWidth="1"/>
    <col min="6" max="6" width="11.42578125" customWidth="1"/>
    <col min="7" max="7" width="10.7109375" customWidth="1"/>
    <col min="8" max="8" width="11" customWidth="1"/>
    <col min="9" max="9" width="10.7109375" customWidth="1"/>
    <col min="10" max="10" width="10.140625" customWidth="1"/>
    <col min="11" max="11" width="9.7109375" customWidth="1"/>
    <col min="12" max="12" width="10.42578125" customWidth="1"/>
    <col min="13" max="13" width="11.42578125" customWidth="1"/>
    <col min="14" max="14" width="11.5703125" customWidth="1"/>
    <col min="15" max="15" width="11.140625" customWidth="1"/>
    <col min="16" max="16" width="10.5703125" customWidth="1"/>
    <col min="17" max="17" width="10.85546875" customWidth="1"/>
    <col min="18" max="18" width="11.42578125" customWidth="1"/>
    <col min="19" max="19" width="10.5703125" customWidth="1"/>
  </cols>
  <sheetData>
    <row r="3" spans="3:21" ht="18.75" x14ac:dyDescent="0.3">
      <c r="G3" s="19" t="s">
        <v>69</v>
      </c>
      <c r="H3" s="19"/>
      <c r="I3" s="19"/>
      <c r="J3" s="19"/>
    </row>
    <row r="9" spans="3:21" ht="42.75" x14ac:dyDescent="0.25">
      <c r="C9" s="2"/>
      <c r="D9" s="3" t="s">
        <v>2</v>
      </c>
      <c r="E9" s="3" t="s">
        <v>1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  <c r="S9" s="3" t="s">
        <v>16</v>
      </c>
      <c r="T9" s="2" t="s">
        <v>71</v>
      </c>
      <c r="U9" s="2"/>
    </row>
    <row r="10" spans="3:21" ht="107.25" x14ac:dyDescent="0.25">
      <c r="D10" s="2" t="s">
        <v>0</v>
      </c>
      <c r="E10" s="4" t="s">
        <v>18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  <c r="T10">
        <f t="shared" ref="T10:T29" si="0">SUM(E10:S10)</f>
        <v>0</v>
      </c>
    </row>
    <row r="11" spans="3:21" x14ac:dyDescent="0.25">
      <c r="D11">
        <v>1</v>
      </c>
      <c r="F11">
        <v>2</v>
      </c>
      <c r="G11">
        <v>7</v>
      </c>
      <c r="H11">
        <v>6</v>
      </c>
      <c r="K11">
        <v>26</v>
      </c>
      <c r="L11">
        <v>4</v>
      </c>
      <c r="N11">
        <v>2</v>
      </c>
      <c r="O11">
        <v>1</v>
      </c>
      <c r="Q11">
        <v>2</v>
      </c>
      <c r="T11">
        <f t="shared" si="0"/>
        <v>50</v>
      </c>
    </row>
    <row r="12" spans="3:21" x14ac:dyDescent="0.25">
      <c r="D12">
        <v>2</v>
      </c>
      <c r="E12" s="1"/>
      <c r="G12">
        <v>21</v>
      </c>
      <c r="K12">
        <v>0</v>
      </c>
      <c r="L12">
        <v>0</v>
      </c>
      <c r="O12">
        <v>0</v>
      </c>
      <c r="T12">
        <f t="shared" si="0"/>
        <v>21</v>
      </c>
    </row>
    <row r="13" spans="3:21" x14ac:dyDescent="0.25">
      <c r="D13">
        <v>3</v>
      </c>
      <c r="G13">
        <v>1</v>
      </c>
      <c r="H13">
        <v>1</v>
      </c>
      <c r="K13">
        <v>3</v>
      </c>
      <c r="L13">
        <v>1</v>
      </c>
      <c r="O13">
        <v>1</v>
      </c>
      <c r="T13">
        <f t="shared" si="0"/>
        <v>7</v>
      </c>
    </row>
    <row r="14" spans="3:21" x14ac:dyDescent="0.25">
      <c r="D14">
        <v>4</v>
      </c>
      <c r="G14">
        <v>0</v>
      </c>
      <c r="K14">
        <v>4</v>
      </c>
      <c r="Q14">
        <v>1</v>
      </c>
      <c r="T14">
        <f t="shared" si="0"/>
        <v>5</v>
      </c>
    </row>
    <row r="15" spans="3:21" x14ac:dyDescent="0.25">
      <c r="D15">
        <v>5</v>
      </c>
      <c r="G15">
        <v>19</v>
      </c>
      <c r="K15">
        <v>3</v>
      </c>
      <c r="T15">
        <f t="shared" si="0"/>
        <v>22</v>
      </c>
    </row>
    <row r="16" spans="3:21" x14ac:dyDescent="0.25">
      <c r="D16">
        <v>6</v>
      </c>
      <c r="G16">
        <v>7</v>
      </c>
      <c r="I16">
        <v>2</v>
      </c>
      <c r="K16">
        <v>0</v>
      </c>
      <c r="L16">
        <v>4</v>
      </c>
      <c r="T16">
        <f t="shared" si="0"/>
        <v>13</v>
      </c>
    </row>
    <row r="17" spans="4:20" x14ac:dyDescent="0.25">
      <c r="D17">
        <v>7</v>
      </c>
      <c r="G17">
        <v>2</v>
      </c>
      <c r="K17">
        <v>18</v>
      </c>
      <c r="O17">
        <v>18</v>
      </c>
      <c r="T17">
        <f t="shared" si="0"/>
        <v>38</v>
      </c>
    </row>
    <row r="18" spans="4:20" x14ac:dyDescent="0.25">
      <c r="D18">
        <v>8</v>
      </c>
      <c r="G18">
        <v>2</v>
      </c>
      <c r="K18">
        <v>6</v>
      </c>
      <c r="T18">
        <f t="shared" si="0"/>
        <v>8</v>
      </c>
    </row>
    <row r="19" spans="4:20" x14ac:dyDescent="0.25">
      <c r="D19">
        <v>9</v>
      </c>
      <c r="T19">
        <f t="shared" si="0"/>
        <v>0</v>
      </c>
    </row>
    <row r="20" spans="4:20" x14ac:dyDescent="0.25">
      <c r="D20">
        <v>10</v>
      </c>
      <c r="L20">
        <v>1</v>
      </c>
      <c r="Q20">
        <v>1</v>
      </c>
      <c r="T20">
        <f t="shared" si="0"/>
        <v>2</v>
      </c>
    </row>
    <row r="21" spans="4:20" x14ac:dyDescent="0.25">
      <c r="D21">
        <v>11</v>
      </c>
      <c r="I21">
        <v>2</v>
      </c>
      <c r="Q21">
        <v>4</v>
      </c>
      <c r="T21">
        <f t="shared" si="0"/>
        <v>6</v>
      </c>
    </row>
    <row r="22" spans="4:20" x14ac:dyDescent="0.25">
      <c r="D22">
        <v>12</v>
      </c>
      <c r="O22">
        <v>1</v>
      </c>
      <c r="Q22">
        <v>2</v>
      </c>
      <c r="T22">
        <f t="shared" si="0"/>
        <v>3</v>
      </c>
    </row>
    <row r="23" spans="4:20" x14ac:dyDescent="0.25">
      <c r="D23">
        <v>13</v>
      </c>
      <c r="G23">
        <v>10</v>
      </c>
      <c r="T23">
        <f t="shared" si="0"/>
        <v>10</v>
      </c>
    </row>
    <row r="24" spans="4:20" x14ac:dyDescent="0.25">
      <c r="D24">
        <v>14</v>
      </c>
      <c r="G24">
        <v>22</v>
      </c>
      <c r="T24">
        <f t="shared" si="0"/>
        <v>22</v>
      </c>
    </row>
    <row r="25" spans="4:20" x14ac:dyDescent="0.25">
      <c r="D25">
        <v>15</v>
      </c>
      <c r="T25">
        <f t="shared" si="0"/>
        <v>0</v>
      </c>
    </row>
    <row r="26" spans="4:20" x14ac:dyDescent="0.25">
      <c r="D26">
        <v>16</v>
      </c>
      <c r="O26">
        <v>2</v>
      </c>
      <c r="T26">
        <f t="shared" si="0"/>
        <v>2</v>
      </c>
    </row>
    <row r="27" spans="4:20" x14ac:dyDescent="0.25">
      <c r="D27">
        <v>17</v>
      </c>
      <c r="K27">
        <v>5</v>
      </c>
      <c r="O27">
        <v>18</v>
      </c>
      <c r="T27">
        <f t="shared" si="0"/>
        <v>23</v>
      </c>
    </row>
    <row r="28" spans="4:20" x14ac:dyDescent="0.25">
      <c r="D28">
        <v>18</v>
      </c>
      <c r="T28">
        <f t="shared" si="0"/>
        <v>0</v>
      </c>
    </row>
    <row r="29" spans="4:20" ht="15.75" x14ac:dyDescent="0.25">
      <c r="D29" s="6" t="s">
        <v>21</v>
      </c>
      <c r="E29">
        <f>SUM(E11:E28)</f>
        <v>0</v>
      </c>
      <c r="F29">
        <f t="shared" ref="F29:S29" si="1">SUM(F11:F28)</f>
        <v>2</v>
      </c>
      <c r="G29">
        <f t="shared" si="1"/>
        <v>91</v>
      </c>
      <c r="H29">
        <f t="shared" si="1"/>
        <v>7</v>
      </c>
      <c r="I29">
        <f t="shared" si="1"/>
        <v>4</v>
      </c>
      <c r="J29">
        <f t="shared" si="1"/>
        <v>0</v>
      </c>
      <c r="K29">
        <f t="shared" si="1"/>
        <v>65</v>
      </c>
      <c r="L29">
        <f t="shared" si="1"/>
        <v>10</v>
      </c>
      <c r="M29">
        <f t="shared" si="1"/>
        <v>0</v>
      </c>
      <c r="N29">
        <f t="shared" si="1"/>
        <v>2</v>
      </c>
      <c r="O29">
        <f t="shared" si="1"/>
        <v>41</v>
      </c>
      <c r="P29">
        <f t="shared" si="1"/>
        <v>0</v>
      </c>
      <c r="Q29">
        <f t="shared" si="1"/>
        <v>10</v>
      </c>
      <c r="R29">
        <f t="shared" si="1"/>
        <v>0</v>
      </c>
      <c r="S29">
        <f t="shared" si="1"/>
        <v>0</v>
      </c>
      <c r="T29">
        <f t="shared" si="0"/>
        <v>232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30"/>
  <sheetViews>
    <sheetView workbookViewId="0">
      <selection activeCell="K9" sqref="K9"/>
    </sheetView>
  </sheetViews>
  <sheetFormatPr defaultRowHeight="15" x14ac:dyDescent="0.25"/>
  <cols>
    <col min="5" max="5" width="14.28515625" customWidth="1"/>
    <col min="6" max="6" width="47.140625" customWidth="1"/>
    <col min="7" max="7" width="11.42578125" customWidth="1"/>
    <col min="8" max="8" width="17" customWidth="1"/>
    <col min="10" max="10" width="15.5703125" customWidth="1"/>
    <col min="11" max="11" width="11.85546875" customWidth="1"/>
    <col min="12" max="12" width="11.5703125" customWidth="1"/>
  </cols>
  <sheetData>
    <row r="3" spans="5:12" ht="18.75" x14ac:dyDescent="0.3">
      <c r="F3" s="19" t="s">
        <v>70</v>
      </c>
    </row>
    <row r="6" spans="5:12" x14ac:dyDescent="0.25">
      <c r="G6" s="13" t="s">
        <v>55</v>
      </c>
    </row>
    <row r="7" spans="5:12" ht="18.75" x14ac:dyDescent="0.3">
      <c r="G7" s="14" t="s">
        <v>56</v>
      </c>
      <c r="H7" s="9"/>
    </row>
    <row r="8" spans="5:12" ht="26.25" x14ac:dyDescent="0.25">
      <c r="E8" t="s">
        <v>22</v>
      </c>
      <c r="F8" t="s">
        <v>23</v>
      </c>
      <c r="G8" t="s">
        <v>24</v>
      </c>
      <c r="H8" s="8" t="s">
        <v>25</v>
      </c>
      <c r="K8" t="str">
        <f>IF(M14=M24,"BENE","RICONTROLLA")</f>
        <v>BENE</v>
      </c>
    </row>
    <row r="9" spans="5:12" x14ac:dyDescent="0.25">
      <c r="E9">
        <v>1</v>
      </c>
      <c r="F9" t="s">
        <v>26</v>
      </c>
      <c r="G9">
        <v>2</v>
      </c>
    </row>
    <row r="10" spans="5:12" ht="18.75" x14ac:dyDescent="0.3">
      <c r="E10">
        <v>2</v>
      </c>
      <c r="F10" t="s">
        <v>27</v>
      </c>
      <c r="G10">
        <v>17</v>
      </c>
      <c r="K10" s="11" t="s">
        <v>45</v>
      </c>
    </row>
    <row r="11" spans="5:12" x14ac:dyDescent="0.25">
      <c r="E11">
        <v>3</v>
      </c>
      <c r="F11" t="s">
        <v>28</v>
      </c>
      <c r="G11">
        <v>144</v>
      </c>
    </row>
    <row r="12" spans="5:12" x14ac:dyDescent="0.25">
      <c r="E12">
        <v>4</v>
      </c>
      <c r="F12" t="s">
        <v>29</v>
      </c>
      <c r="G12">
        <v>46</v>
      </c>
      <c r="K12" t="s">
        <v>43</v>
      </c>
      <c r="L12" s="9">
        <v>356</v>
      </c>
    </row>
    <row r="13" spans="5:12" x14ac:dyDescent="0.25">
      <c r="E13">
        <v>5</v>
      </c>
      <c r="F13" t="s">
        <v>30</v>
      </c>
      <c r="G13">
        <v>17</v>
      </c>
      <c r="J13" s="10" t="s">
        <v>44</v>
      </c>
      <c r="K13" t="s">
        <v>42</v>
      </c>
      <c r="L13" s="9">
        <v>383</v>
      </c>
    </row>
    <row r="14" spans="5:12" x14ac:dyDescent="0.25">
      <c r="E14">
        <v>6</v>
      </c>
      <c r="F14" t="s">
        <v>31</v>
      </c>
      <c r="G14">
        <v>2</v>
      </c>
      <c r="K14" s="11" t="s">
        <v>17</v>
      </c>
      <c r="L14" s="9">
        <f>SUM(L12:L13)</f>
        <v>739</v>
      </c>
    </row>
    <row r="15" spans="5:12" x14ac:dyDescent="0.25">
      <c r="E15">
        <v>7</v>
      </c>
      <c r="F15" t="s">
        <v>32</v>
      </c>
      <c r="G15">
        <v>256</v>
      </c>
    </row>
    <row r="16" spans="5:12" x14ac:dyDescent="0.25">
      <c r="E16">
        <v>8</v>
      </c>
      <c r="F16" t="s">
        <v>33</v>
      </c>
      <c r="G16">
        <v>5</v>
      </c>
    </row>
    <row r="17" spans="5:13" x14ac:dyDescent="0.25">
      <c r="E17">
        <v>9</v>
      </c>
      <c r="F17" t="s">
        <v>34</v>
      </c>
      <c r="G17">
        <v>0</v>
      </c>
    </row>
    <row r="18" spans="5:13" x14ac:dyDescent="0.25">
      <c r="E18">
        <v>10</v>
      </c>
      <c r="F18" t="s">
        <v>35</v>
      </c>
      <c r="G18">
        <v>2</v>
      </c>
    </row>
    <row r="19" spans="5:13" x14ac:dyDescent="0.25">
      <c r="E19">
        <v>11</v>
      </c>
      <c r="F19" t="s">
        <v>36</v>
      </c>
      <c r="G19">
        <v>175</v>
      </c>
      <c r="J19" t="s">
        <v>46</v>
      </c>
      <c r="K19" t="s">
        <v>51</v>
      </c>
      <c r="L19" s="9">
        <v>699</v>
      </c>
      <c r="M19" s="15" t="s">
        <v>57</v>
      </c>
    </row>
    <row r="20" spans="5:13" ht="24.75" x14ac:dyDescent="0.25">
      <c r="E20">
        <v>12</v>
      </c>
      <c r="F20" t="s">
        <v>37</v>
      </c>
      <c r="G20">
        <v>6</v>
      </c>
      <c r="J20" s="12" t="s">
        <v>47</v>
      </c>
      <c r="K20" t="s">
        <v>52</v>
      </c>
      <c r="L20" s="9">
        <v>0</v>
      </c>
      <c r="M20" s="11" t="s">
        <v>58</v>
      </c>
    </row>
    <row r="21" spans="5:13" x14ac:dyDescent="0.25">
      <c r="E21">
        <v>13</v>
      </c>
      <c r="F21" t="s">
        <v>38</v>
      </c>
      <c r="G21">
        <v>24</v>
      </c>
      <c r="J21" t="s">
        <v>48</v>
      </c>
      <c r="K21" t="s">
        <v>53</v>
      </c>
      <c r="L21" s="9">
        <v>27</v>
      </c>
      <c r="M21" s="11" t="s">
        <v>59</v>
      </c>
    </row>
    <row r="22" spans="5:13" x14ac:dyDescent="0.25">
      <c r="E22">
        <v>14</v>
      </c>
      <c r="F22" t="s">
        <v>39</v>
      </c>
      <c r="G22">
        <v>2</v>
      </c>
      <c r="J22" t="s">
        <v>49</v>
      </c>
      <c r="K22" t="s">
        <v>52</v>
      </c>
      <c r="L22" s="9">
        <v>13</v>
      </c>
      <c r="M22" s="11" t="s">
        <v>60</v>
      </c>
    </row>
    <row r="23" spans="5:13" x14ac:dyDescent="0.25">
      <c r="E23">
        <v>15</v>
      </c>
      <c r="F23" t="s">
        <v>40</v>
      </c>
      <c r="G23">
        <v>1</v>
      </c>
      <c r="J23" t="s">
        <v>50</v>
      </c>
      <c r="K23" t="s">
        <v>53</v>
      </c>
      <c r="L23" s="9">
        <v>0</v>
      </c>
      <c r="M23" s="11" t="s">
        <v>61</v>
      </c>
    </row>
    <row r="24" spans="5:13" ht="15.75" x14ac:dyDescent="0.25">
      <c r="J24" s="6" t="s">
        <v>17</v>
      </c>
      <c r="K24" t="s">
        <v>54</v>
      </c>
      <c r="L24" s="9">
        <f>SUM(L19:L23)</f>
        <v>739</v>
      </c>
    </row>
    <row r="25" spans="5:13" ht="30" x14ac:dyDescent="0.25">
      <c r="E25" s="17" t="s">
        <v>41</v>
      </c>
      <c r="G25">
        <f>SUM(G9:G24)</f>
        <v>699</v>
      </c>
    </row>
    <row r="30" spans="5:13" ht="18.75" x14ac:dyDescent="0.3">
      <c r="F30" s="19" t="s">
        <v>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28"/>
  <sheetViews>
    <sheetView topLeftCell="B7" workbookViewId="0">
      <selection activeCell="T28" sqref="T28"/>
    </sheetView>
  </sheetViews>
  <sheetFormatPr defaultRowHeight="15" x14ac:dyDescent="0.25"/>
  <cols>
    <col min="14" max="14" width="11.42578125" customWidth="1"/>
    <col min="15" max="15" width="11.28515625" customWidth="1"/>
    <col min="16" max="16" width="11.42578125" customWidth="1"/>
    <col min="17" max="17" width="12.140625" customWidth="1"/>
    <col min="18" max="18" width="10.5703125" customWidth="1"/>
    <col min="19" max="19" width="11.140625" customWidth="1"/>
  </cols>
  <sheetData>
    <row r="2" spans="3:21" ht="18.75" x14ac:dyDescent="0.3">
      <c r="H2" s="19" t="s">
        <v>69</v>
      </c>
    </row>
    <row r="8" spans="3:21" ht="42.75" x14ac:dyDescent="0.25">
      <c r="C8" s="2"/>
      <c r="D8" s="3" t="s">
        <v>2</v>
      </c>
      <c r="E8" s="3" t="s">
        <v>1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 t="s">
        <v>14</v>
      </c>
      <c r="R8" s="3" t="s">
        <v>15</v>
      </c>
      <c r="S8" s="3" t="s">
        <v>16</v>
      </c>
      <c r="T8" s="2" t="s">
        <v>71</v>
      </c>
      <c r="U8" s="2"/>
    </row>
    <row r="9" spans="3:21" ht="107.25" x14ac:dyDescent="0.25">
      <c r="D9" s="2" t="s">
        <v>0</v>
      </c>
      <c r="E9" s="4" t="s">
        <v>18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19</v>
      </c>
      <c r="O9" s="4" t="s">
        <v>19</v>
      </c>
      <c r="P9" s="4" t="s">
        <v>19</v>
      </c>
      <c r="Q9" s="4" t="s">
        <v>19</v>
      </c>
      <c r="R9" s="4" t="s">
        <v>19</v>
      </c>
      <c r="S9" s="4" t="s">
        <v>19</v>
      </c>
      <c r="T9">
        <f t="shared" ref="T9:T28" si="0">SUM(E9:S9)</f>
        <v>0</v>
      </c>
    </row>
    <row r="10" spans="3:21" x14ac:dyDescent="0.25">
      <c r="D10">
        <v>1</v>
      </c>
      <c r="G10">
        <v>6</v>
      </c>
      <c r="H10">
        <v>11</v>
      </c>
      <c r="J10">
        <v>1</v>
      </c>
      <c r="K10">
        <v>34</v>
      </c>
      <c r="N10">
        <v>1</v>
      </c>
      <c r="O10">
        <v>4</v>
      </c>
      <c r="Q10">
        <v>7</v>
      </c>
      <c r="T10">
        <f t="shared" si="0"/>
        <v>64</v>
      </c>
    </row>
    <row r="11" spans="3:21" x14ac:dyDescent="0.25">
      <c r="D11">
        <v>2</v>
      </c>
      <c r="E11" s="1"/>
      <c r="G11">
        <v>9</v>
      </c>
      <c r="H11">
        <v>1</v>
      </c>
      <c r="K11">
        <v>0</v>
      </c>
      <c r="O11">
        <v>5</v>
      </c>
      <c r="T11">
        <f t="shared" si="0"/>
        <v>15</v>
      </c>
    </row>
    <row r="12" spans="3:21" x14ac:dyDescent="0.25">
      <c r="D12">
        <v>3</v>
      </c>
      <c r="G12">
        <v>4</v>
      </c>
      <c r="H12">
        <v>4</v>
      </c>
      <c r="K12">
        <v>1</v>
      </c>
      <c r="O12">
        <v>0</v>
      </c>
      <c r="T12">
        <f t="shared" si="0"/>
        <v>9</v>
      </c>
    </row>
    <row r="13" spans="3:21" x14ac:dyDescent="0.25">
      <c r="D13">
        <v>4</v>
      </c>
      <c r="G13">
        <v>1</v>
      </c>
      <c r="H13">
        <v>0</v>
      </c>
      <c r="I13">
        <v>1</v>
      </c>
      <c r="K13">
        <v>4</v>
      </c>
      <c r="L13">
        <v>1</v>
      </c>
      <c r="N13">
        <v>1</v>
      </c>
      <c r="O13">
        <v>0</v>
      </c>
      <c r="T13">
        <f t="shared" si="0"/>
        <v>8</v>
      </c>
    </row>
    <row r="14" spans="3:21" x14ac:dyDescent="0.25">
      <c r="D14">
        <v>5</v>
      </c>
      <c r="G14">
        <v>30</v>
      </c>
      <c r="H14">
        <v>2</v>
      </c>
      <c r="K14">
        <v>13</v>
      </c>
      <c r="O14">
        <v>5</v>
      </c>
      <c r="T14">
        <f t="shared" si="0"/>
        <v>50</v>
      </c>
    </row>
    <row r="15" spans="3:21" x14ac:dyDescent="0.25">
      <c r="D15">
        <v>6</v>
      </c>
      <c r="G15">
        <v>3</v>
      </c>
      <c r="H15">
        <v>0</v>
      </c>
      <c r="I15">
        <v>2</v>
      </c>
      <c r="K15">
        <v>0</v>
      </c>
      <c r="O15">
        <v>0</v>
      </c>
      <c r="T15">
        <f t="shared" si="0"/>
        <v>5</v>
      </c>
    </row>
    <row r="16" spans="3:21" x14ac:dyDescent="0.25">
      <c r="D16">
        <v>7</v>
      </c>
      <c r="G16">
        <v>2</v>
      </c>
      <c r="H16">
        <v>0</v>
      </c>
      <c r="K16">
        <v>30</v>
      </c>
      <c r="O16">
        <v>17</v>
      </c>
      <c r="T16">
        <f t="shared" si="0"/>
        <v>49</v>
      </c>
    </row>
    <row r="17" spans="4:20" x14ac:dyDescent="0.25">
      <c r="D17">
        <v>8</v>
      </c>
      <c r="G17">
        <v>1</v>
      </c>
      <c r="H17">
        <v>0</v>
      </c>
      <c r="I17">
        <v>1</v>
      </c>
      <c r="K17">
        <v>16</v>
      </c>
      <c r="T17">
        <f t="shared" si="0"/>
        <v>18</v>
      </c>
    </row>
    <row r="18" spans="4:20" x14ac:dyDescent="0.25">
      <c r="D18">
        <v>9</v>
      </c>
      <c r="G18">
        <v>0</v>
      </c>
      <c r="H18">
        <v>0</v>
      </c>
      <c r="I18">
        <v>1</v>
      </c>
      <c r="K18">
        <v>0</v>
      </c>
      <c r="N18">
        <v>0</v>
      </c>
      <c r="T18">
        <f t="shared" si="0"/>
        <v>1</v>
      </c>
    </row>
    <row r="19" spans="4:20" x14ac:dyDescent="0.25">
      <c r="D19">
        <v>10</v>
      </c>
      <c r="G19">
        <v>0</v>
      </c>
      <c r="H19">
        <v>0</v>
      </c>
      <c r="K19">
        <v>0</v>
      </c>
      <c r="L19">
        <v>1</v>
      </c>
      <c r="N19">
        <v>1</v>
      </c>
      <c r="Q19">
        <v>3</v>
      </c>
      <c r="T19">
        <f t="shared" si="0"/>
        <v>5</v>
      </c>
    </row>
    <row r="20" spans="4:20" x14ac:dyDescent="0.25">
      <c r="D20">
        <v>11</v>
      </c>
      <c r="G20">
        <v>0</v>
      </c>
      <c r="H20">
        <v>0</v>
      </c>
      <c r="I20">
        <v>2</v>
      </c>
      <c r="K20">
        <v>1</v>
      </c>
      <c r="Q20">
        <v>1</v>
      </c>
      <c r="T20">
        <f t="shared" si="0"/>
        <v>4</v>
      </c>
    </row>
    <row r="21" spans="4:20" x14ac:dyDescent="0.25">
      <c r="D21">
        <v>12</v>
      </c>
      <c r="G21">
        <v>0</v>
      </c>
      <c r="H21">
        <v>0</v>
      </c>
      <c r="K21">
        <v>0</v>
      </c>
      <c r="Q21">
        <v>4</v>
      </c>
      <c r="T21">
        <f t="shared" si="0"/>
        <v>4</v>
      </c>
    </row>
    <row r="22" spans="4:20" x14ac:dyDescent="0.25">
      <c r="D22">
        <v>13</v>
      </c>
      <c r="G22">
        <v>8</v>
      </c>
      <c r="H22">
        <v>4</v>
      </c>
      <c r="K22">
        <v>0</v>
      </c>
      <c r="T22">
        <f t="shared" si="0"/>
        <v>12</v>
      </c>
    </row>
    <row r="23" spans="4:20" x14ac:dyDescent="0.25">
      <c r="D23">
        <v>14</v>
      </c>
      <c r="G23">
        <v>11</v>
      </c>
      <c r="H23">
        <v>0</v>
      </c>
      <c r="K23">
        <v>0</v>
      </c>
      <c r="T23">
        <f t="shared" si="0"/>
        <v>11</v>
      </c>
    </row>
    <row r="24" spans="4:20" x14ac:dyDescent="0.25">
      <c r="D24">
        <v>15</v>
      </c>
      <c r="G24">
        <v>0</v>
      </c>
      <c r="H24">
        <v>0</v>
      </c>
      <c r="K24">
        <v>0</v>
      </c>
      <c r="T24">
        <f t="shared" si="0"/>
        <v>0</v>
      </c>
    </row>
    <row r="25" spans="4:20" x14ac:dyDescent="0.25">
      <c r="D25">
        <v>16</v>
      </c>
      <c r="G25">
        <v>0</v>
      </c>
      <c r="H25">
        <v>0</v>
      </c>
      <c r="K25">
        <v>0</v>
      </c>
      <c r="T25">
        <f t="shared" si="0"/>
        <v>0</v>
      </c>
    </row>
    <row r="26" spans="4:20" x14ac:dyDescent="0.25">
      <c r="D26">
        <v>17</v>
      </c>
      <c r="G26">
        <v>0</v>
      </c>
      <c r="H26">
        <v>0</v>
      </c>
      <c r="K26">
        <v>6</v>
      </c>
      <c r="O26">
        <v>14</v>
      </c>
      <c r="T26">
        <f t="shared" si="0"/>
        <v>20</v>
      </c>
    </row>
    <row r="27" spans="4:20" x14ac:dyDescent="0.25">
      <c r="D27">
        <v>18</v>
      </c>
      <c r="G27">
        <v>0</v>
      </c>
      <c r="H27">
        <v>0</v>
      </c>
      <c r="K27">
        <v>0</v>
      </c>
      <c r="T27">
        <f t="shared" si="0"/>
        <v>0</v>
      </c>
    </row>
    <row r="28" spans="4:20" ht="15.75" x14ac:dyDescent="0.25">
      <c r="D28" s="6" t="s">
        <v>21</v>
      </c>
      <c r="E28">
        <f t="shared" ref="E28:F28" si="1">SUM(E9:E27)</f>
        <v>0</v>
      </c>
      <c r="F28">
        <f t="shared" si="1"/>
        <v>0</v>
      </c>
      <c r="G28">
        <f>SUM(G9:G27)</f>
        <v>75</v>
      </c>
      <c r="H28">
        <f>SUM(H10:H27)</f>
        <v>22</v>
      </c>
      <c r="I28">
        <f>SUM(I10:I27)</f>
        <v>7</v>
      </c>
      <c r="J28">
        <f>SUM(J10:J27)</f>
        <v>1</v>
      </c>
      <c r="K28">
        <f>SUM(K10:K27)</f>
        <v>105</v>
      </c>
      <c r="L28">
        <f t="shared" ref="L28:S28" si="2">SUM(L10:L27)</f>
        <v>2</v>
      </c>
      <c r="M28">
        <f t="shared" si="2"/>
        <v>0</v>
      </c>
      <c r="N28">
        <f t="shared" si="2"/>
        <v>3</v>
      </c>
      <c r="O28">
        <f t="shared" si="2"/>
        <v>45</v>
      </c>
      <c r="P28">
        <f t="shared" si="2"/>
        <v>0</v>
      </c>
      <c r="Q28">
        <f t="shared" si="2"/>
        <v>15</v>
      </c>
      <c r="R28">
        <f t="shared" si="2"/>
        <v>0</v>
      </c>
      <c r="S28">
        <f t="shared" si="2"/>
        <v>0</v>
      </c>
      <c r="T28">
        <f t="shared" si="0"/>
        <v>275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29"/>
  <sheetViews>
    <sheetView topLeftCell="A4" workbookViewId="0">
      <selection activeCell="M11" sqref="M11"/>
    </sheetView>
  </sheetViews>
  <sheetFormatPr defaultRowHeight="15" x14ac:dyDescent="0.25"/>
  <cols>
    <col min="5" max="5" width="14.28515625" customWidth="1"/>
    <col min="6" max="6" width="47.140625" customWidth="1"/>
    <col min="7" max="7" width="11.42578125" customWidth="1"/>
    <col min="8" max="8" width="17" customWidth="1"/>
    <col min="10" max="10" width="15.5703125" customWidth="1"/>
    <col min="11" max="11" width="11.85546875" customWidth="1"/>
    <col min="12" max="12" width="11.5703125" customWidth="1"/>
  </cols>
  <sheetData>
    <row r="3" spans="5:12" ht="23.25" x14ac:dyDescent="0.35">
      <c r="E3" s="16"/>
      <c r="F3" s="18" t="s">
        <v>62</v>
      </c>
    </row>
    <row r="4" spans="5:12" x14ac:dyDescent="0.25">
      <c r="G4" s="7"/>
      <c r="H4" s="7"/>
      <c r="I4" s="7"/>
    </row>
    <row r="5" spans="5:12" x14ac:dyDescent="0.25">
      <c r="G5" s="13" t="s">
        <v>55</v>
      </c>
    </row>
    <row r="6" spans="5:12" ht="18.75" x14ac:dyDescent="0.3">
      <c r="G6" s="14" t="s">
        <v>56</v>
      </c>
      <c r="H6" s="9"/>
    </row>
    <row r="7" spans="5:12" ht="26.25" x14ac:dyDescent="0.25">
      <c r="E7" t="s">
        <v>22</v>
      </c>
      <c r="F7" t="s">
        <v>23</v>
      </c>
      <c r="G7" t="s">
        <v>24</v>
      </c>
      <c r="H7" s="8" t="s">
        <v>25</v>
      </c>
    </row>
    <row r="8" spans="5:12" ht="21.75" customHeight="1" x14ac:dyDescent="0.25">
      <c r="E8">
        <v>1</v>
      </c>
      <c r="F8" t="s">
        <v>26</v>
      </c>
      <c r="G8">
        <f>'SEZ 4 L'!G9+'SEZ 3 L'!G9+'SEZ 2 L'!H10+'SEZ 1 L'!J11</f>
        <v>13</v>
      </c>
    </row>
    <row r="9" spans="5:12" ht="21.75" customHeight="1" x14ac:dyDescent="0.3">
      <c r="E9">
        <v>2</v>
      </c>
      <c r="F9" t="s">
        <v>27</v>
      </c>
      <c r="G9">
        <f>'SEZ 4 L'!G10+'SEZ 3 L'!G10+'SEZ 2 L'!H11+'SEZ 1 L'!J12</f>
        <v>43</v>
      </c>
      <c r="K9" s="11" t="s">
        <v>45</v>
      </c>
    </row>
    <row r="10" spans="5:12" ht="21.75" customHeight="1" x14ac:dyDescent="0.25">
      <c r="E10">
        <v>3</v>
      </c>
      <c r="F10" t="s">
        <v>28</v>
      </c>
      <c r="G10">
        <f>'SEZ 4 L'!G11+'SEZ 3 L'!G11+'SEZ 2 L'!H12+'SEZ 1 L'!J13</f>
        <v>463</v>
      </c>
    </row>
    <row r="11" spans="5:12" ht="21.75" customHeight="1" x14ac:dyDescent="0.25">
      <c r="E11">
        <v>4</v>
      </c>
      <c r="F11" t="s">
        <v>29</v>
      </c>
      <c r="G11">
        <f>'SEZ 4 L'!G12+'SEZ 3 L'!G12+'SEZ 2 L'!H13+'SEZ 1 L'!J14</f>
        <v>158</v>
      </c>
      <c r="K11" t="s">
        <v>43</v>
      </c>
      <c r="L11" s="9">
        <f>'SEZ 4 L'!L12+'SEZ 3 L'!L12+'SEZ 2 L'!M13+'SEZ 1 L'!O14</f>
        <v>1104</v>
      </c>
    </row>
    <row r="12" spans="5:12" ht="21.75" customHeight="1" x14ac:dyDescent="0.25">
      <c r="E12">
        <v>5</v>
      </c>
      <c r="F12" t="s">
        <v>30</v>
      </c>
      <c r="G12">
        <f>'SEZ 4 L'!G13+'SEZ 3 L'!G13+'SEZ 2 L'!H14+'SEZ 1 L'!J15</f>
        <v>48</v>
      </c>
      <c r="J12" s="10" t="s">
        <v>44</v>
      </c>
      <c r="K12" t="s">
        <v>42</v>
      </c>
      <c r="L12" s="9">
        <f>'SEZ 4 L'!L13+'SEZ 3 L'!L13+'SEZ 2 L'!M14+'SEZ 1 L'!O15</f>
        <v>1212</v>
      </c>
    </row>
    <row r="13" spans="5:12" ht="21.75" customHeight="1" x14ac:dyDescent="0.25">
      <c r="E13">
        <v>6</v>
      </c>
      <c r="F13" t="s">
        <v>31</v>
      </c>
      <c r="G13">
        <f>'SEZ 4 L'!G14+'SEZ 3 L'!G14+'SEZ 2 L'!H15+'SEZ 1 L'!J16</f>
        <v>5</v>
      </c>
      <c r="K13" s="11" t="s">
        <v>17</v>
      </c>
      <c r="L13" s="9">
        <f>SUM(L11:L12)</f>
        <v>2316</v>
      </c>
    </row>
    <row r="14" spans="5:12" ht="21.75" customHeight="1" x14ac:dyDescent="0.25">
      <c r="E14">
        <v>7</v>
      </c>
      <c r="F14" t="s">
        <v>32</v>
      </c>
      <c r="G14">
        <f>'SEZ 4 L'!G15+'SEZ 3 L'!G15+'SEZ 2 L'!H16+'SEZ 1 L'!J17</f>
        <v>756</v>
      </c>
    </row>
    <row r="15" spans="5:12" ht="21.75" customHeight="1" x14ac:dyDescent="0.25">
      <c r="E15">
        <v>8</v>
      </c>
      <c r="F15" t="s">
        <v>33</v>
      </c>
      <c r="G15">
        <f>'SEZ 4 L'!G16+'SEZ 3 L'!G16+'SEZ 2 L'!H17+'SEZ 1 L'!J18</f>
        <v>28</v>
      </c>
    </row>
    <row r="16" spans="5:12" ht="22.5" customHeight="1" x14ac:dyDescent="0.25">
      <c r="E16">
        <v>9</v>
      </c>
      <c r="F16" t="s">
        <v>34</v>
      </c>
      <c r="G16">
        <f>'SEZ 4 L'!G17+'SEZ 3 L'!G17+'SEZ 2 L'!H18+'SEZ 1 L'!J19</f>
        <v>0</v>
      </c>
    </row>
    <row r="17" spans="5:13" ht="21.75" customHeight="1" x14ac:dyDescent="0.25">
      <c r="E17">
        <v>10</v>
      </c>
      <c r="F17" t="s">
        <v>35</v>
      </c>
      <c r="G17">
        <f>'SEZ 4 L'!G18+'SEZ 3 L'!G18+'SEZ 2 L'!H19+'SEZ 1 L'!J20</f>
        <v>12</v>
      </c>
    </row>
    <row r="18" spans="5:13" ht="21.75" customHeight="1" x14ac:dyDescent="0.25">
      <c r="E18">
        <v>11</v>
      </c>
      <c r="F18" t="s">
        <v>36</v>
      </c>
      <c r="G18">
        <f>'SEZ 4 L'!G19+'SEZ 3 L'!G19+'SEZ 2 L'!H20+'SEZ 1 L'!J21</f>
        <v>513</v>
      </c>
      <c r="J18" t="s">
        <v>46</v>
      </c>
      <c r="K18" t="s">
        <v>51</v>
      </c>
      <c r="L18" s="9">
        <f>G24</f>
        <v>2151</v>
      </c>
      <c r="M18" s="15" t="s">
        <v>57</v>
      </c>
    </row>
    <row r="19" spans="5:13" ht="22.5" customHeight="1" x14ac:dyDescent="0.25">
      <c r="E19">
        <v>12</v>
      </c>
      <c r="F19" t="s">
        <v>37</v>
      </c>
      <c r="G19">
        <f>'SEZ 4 L'!G20+'SEZ 3 L'!G20+'SEZ 2 L'!H21+'SEZ 1 L'!J22</f>
        <v>21</v>
      </c>
      <c r="J19" s="12" t="s">
        <v>47</v>
      </c>
      <c r="K19" t="s">
        <v>52</v>
      </c>
      <c r="L19" s="9">
        <f>'SEZ 4 L'!L20+'SEZ 3 L'!L20+'SEZ 2 L'!M21+'SEZ 1 L'!O22</f>
        <v>0</v>
      </c>
      <c r="M19" s="11" t="s">
        <v>58</v>
      </c>
    </row>
    <row r="20" spans="5:13" ht="21.75" customHeight="1" x14ac:dyDescent="0.25">
      <c r="E20">
        <v>13</v>
      </c>
      <c r="F20" t="s">
        <v>38</v>
      </c>
      <c r="G20">
        <f>'SEZ 4 L'!G21+'SEZ 3 L'!G21+'SEZ 2 L'!H22+'SEZ 1 L'!J23</f>
        <v>78</v>
      </c>
      <c r="J20" t="s">
        <v>48</v>
      </c>
      <c r="K20" t="s">
        <v>53</v>
      </c>
      <c r="L20" s="9">
        <f>'SEZ 4 L'!L21+'SEZ 3 L'!L21+'SEZ 2 L'!M22+'SEZ 1 L'!O23</f>
        <v>120</v>
      </c>
      <c r="M20" s="11" t="s">
        <v>59</v>
      </c>
    </row>
    <row r="21" spans="5:13" ht="21.75" customHeight="1" x14ac:dyDescent="0.25">
      <c r="E21">
        <v>14</v>
      </c>
      <c r="F21" t="s">
        <v>39</v>
      </c>
      <c r="G21">
        <f>'SEZ 4 L'!G22+'SEZ 3 L'!G22+'SEZ 2 L'!H23+'SEZ 1 L'!J24</f>
        <v>6</v>
      </c>
      <c r="J21" t="s">
        <v>49</v>
      </c>
      <c r="K21" t="s">
        <v>52</v>
      </c>
      <c r="L21" s="9">
        <f>'SEZ 4 L'!L22+'SEZ 3 L'!L22+'SEZ 2 L'!M23+'SEZ 1 L'!O24</f>
        <v>45</v>
      </c>
      <c r="M21" s="11" t="s">
        <v>60</v>
      </c>
    </row>
    <row r="22" spans="5:13" ht="21.75" customHeight="1" x14ac:dyDescent="0.25">
      <c r="E22">
        <v>15</v>
      </c>
      <c r="F22" t="s">
        <v>40</v>
      </c>
      <c r="G22">
        <f>'SEZ 4 L'!G23+'SEZ 3 L'!G23+'SEZ 2 L'!H24+'SEZ 1 L'!J25</f>
        <v>7</v>
      </c>
      <c r="J22" t="s">
        <v>50</v>
      </c>
      <c r="K22" t="s">
        <v>53</v>
      </c>
      <c r="L22" s="9">
        <f>'SEZ 4 L'!L23+'SEZ 3 L'!L23+'SEZ 2 L'!M24+'SEZ 1 L'!O25</f>
        <v>0</v>
      </c>
      <c r="M22" s="11" t="s">
        <v>61</v>
      </c>
    </row>
    <row r="23" spans="5:13" ht="21.75" customHeight="1" x14ac:dyDescent="0.25">
      <c r="J23" s="6" t="s">
        <v>17</v>
      </c>
      <c r="K23" t="s">
        <v>54</v>
      </c>
      <c r="L23" s="9">
        <f>SUM(L18:L22)</f>
        <v>2316</v>
      </c>
    </row>
    <row r="24" spans="5:13" ht="32.25" customHeight="1" x14ac:dyDescent="0.25">
      <c r="E24" s="17" t="s">
        <v>41</v>
      </c>
      <c r="G24">
        <f>SUM(G8:G23)</f>
        <v>2151</v>
      </c>
    </row>
    <row r="25" spans="5:13" ht="21.75" customHeight="1" x14ac:dyDescent="0.25">
      <c r="G25">
        <f>'SEZ 1 L'!J29+'SEZ 2 L'!H28+'SEZ 3 L'!G27+'SEZ 4 L'!G27</f>
        <v>0</v>
      </c>
    </row>
    <row r="29" spans="5:13" ht="18.75" x14ac:dyDescent="0.3">
      <c r="F29" s="19" t="s">
        <v>63</v>
      </c>
    </row>
  </sheetData>
  <pageMargins left="0.7" right="0.7" top="0.75" bottom="0.75" header="0.3" footer="0.3"/>
  <pageSetup paperSize="8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SEZ 1 L</vt:lpstr>
      <vt:lpstr>SEZ 1 P</vt:lpstr>
      <vt:lpstr>SEZ 2 L</vt:lpstr>
      <vt:lpstr>SEZ 2 P</vt:lpstr>
      <vt:lpstr>SEZ 3 L</vt:lpstr>
      <vt:lpstr>SEZ 3 P</vt:lpstr>
      <vt:lpstr>SEZ 4 L</vt:lpstr>
      <vt:lpstr>SEZ 4 P</vt:lpstr>
      <vt:lpstr>TOT L</vt:lpstr>
      <vt:lpstr>TOT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Anagrafe</dc:creator>
  <cp:lastModifiedBy>Anagrafe</cp:lastModifiedBy>
  <cp:lastPrinted>2019-05-27T03:01:27Z</cp:lastPrinted>
  <dcterms:created xsi:type="dcterms:W3CDTF">2019-05-24T10:25:49Z</dcterms:created>
  <dcterms:modified xsi:type="dcterms:W3CDTF">2019-05-27T03:29:59Z</dcterms:modified>
</cp:coreProperties>
</file>